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'EC'!$A$1:$AC$83</definedName>
    <definedName name="_xlnm.Print_Area" localSheetId="5">'FS'!$A$1:$AC$83</definedName>
    <definedName name="_xlnm.Print_Area" localSheetId="6">'GT'!$A$1:$AC$83</definedName>
    <definedName name="_xlnm.Print_Area" localSheetId="7">'KZ'!$A$1:$AC$83</definedName>
    <definedName name="_xlnm.Print_Area" localSheetId="8">'LP'!$A$1:$AC$83</definedName>
    <definedName name="_xlnm.Print_Area" localSheetId="9">'MP'!$A$1:$AC$83</definedName>
    <definedName name="_xlnm.Print_Area" localSheetId="10">'NC'!$A$1:$AC$83</definedName>
    <definedName name="_xlnm.Print_Area" localSheetId="11">'NW'!$A$1:$AC$83</definedName>
    <definedName name="_xlnm.Print_Area" localSheetId="3">'Summary per Category'!$A$1:$AC$302</definedName>
    <definedName name="_xlnm.Print_Area" localSheetId="1">'Summary per Metro'!$A$1:$AC$83</definedName>
    <definedName name="_xlnm.Print_Area" localSheetId="0">'Summary per Province'!$A$1:$AC$83</definedName>
    <definedName name="_xlnm.Print_Area" localSheetId="2">'Summary per Top 19'!$A$1:$AC$83</definedName>
    <definedName name="_xlnm.Print_Area" localSheetId="12">'WC'!$A$1:$AC$83</definedName>
  </definedNames>
  <calcPr fullCalcOnLoad="1"/>
</workbook>
</file>

<file path=xl/sharedStrings.xml><?xml version="1.0" encoding="utf-8"?>
<sst xmlns="http://schemas.openxmlformats.org/spreadsheetml/2006/main" count="1852" uniqueCount="640">
  <si>
    <t>Budgeted Expenditure</t>
  </si>
  <si>
    <t>Budgeted Revenue/Funding</t>
  </si>
  <si>
    <t>R thousands</t>
  </si>
  <si>
    <t>Code</t>
  </si>
  <si>
    <t>Roads Infrastr</t>
  </si>
  <si>
    <t>Storm Water Infrastr</t>
  </si>
  <si>
    <t>Electircal Infrastr</t>
  </si>
  <si>
    <t>Water Supply Infrastr</t>
  </si>
  <si>
    <t>Sanitation Infrastr</t>
  </si>
  <si>
    <t>Solid Waste Infrastr</t>
  </si>
  <si>
    <t>Rail Infrastr</t>
  </si>
  <si>
    <t>Coastal Infrastr</t>
  </si>
  <si>
    <t>Inform and Comm Infrastr</t>
  </si>
  <si>
    <t>Community Assets</t>
  </si>
  <si>
    <t>Heritage Assets</t>
  </si>
  <si>
    <t>Investment Properties</t>
  </si>
  <si>
    <t>Other Assets</t>
  </si>
  <si>
    <t>Bio or Cultivated Assets</t>
  </si>
  <si>
    <t>Intangible Assets</t>
  </si>
  <si>
    <t>Computer Equipment</t>
  </si>
  <si>
    <t>Furn and Office Equipment</t>
  </si>
  <si>
    <t>Machinery and Equipment</t>
  </si>
  <si>
    <t>Transport Assets</t>
  </si>
  <si>
    <t>Land</t>
  </si>
  <si>
    <t>Zoo, Marine and Non-bio Animals</t>
  </si>
  <si>
    <t>Total Expenditure</t>
  </si>
  <si>
    <t>Transfers Recognised Capital</t>
  </si>
  <si>
    <t>Borrowing</t>
  </si>
  <si>
    <t>Internally Generated Funds</t>
  </si>
  <si>
    <t>Total Revenue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</si>
  <si>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</si>
  <si>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</si>
  <si>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</si>
  <si>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</si>
  <si>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</si>
  <si>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</si>
  <si>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</si>
  <si>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</si>
  <si>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</si>
  <si>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</si>
  <si>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</si>
  <si>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</si>
  <si>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</si>
  <si>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</si>
  <si>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</si>
  <si>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</si>
  <si>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</si>
  <si>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</si>
  <si>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</si>
  <si>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2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</si>
  <si>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</si>
  <si>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</si>
  <si>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</si>
  <si>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</si>
  <si>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</si>
  <si>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</si>
  <si>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</si>
  <si>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</si>
  <si>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</si>
  <si>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</si>
  <si>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</si>
  <si>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</si>
  <si>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</si>
  <si>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</si>
  <si>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</si>
  <si>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</si>
  <si>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</si>
  <si>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</si>
  <si>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</si>
  <si>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</si>
  <si>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</si>
  <si>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</si>
  <si>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</si>
  <si>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</si>
  <si>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</si>
  <si>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</si>
  <si>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</si>
  <si>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</si>
  <si>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</si>
  <si>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</si>
  <si>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</si>
  <si>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</si>
  <si>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</si>
  <si>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</si>
  <si>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</si>
  <si>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</si>
  <si>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</si>
  <si>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</si>
  <si>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</si>
  <si>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</si>
  <si>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</si>
  <si>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</si>
  <si>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</si>
  <si>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</si>
  <si>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</si>
  <si>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</si>
  <si>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</si>
  <si>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</si>
  <si>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</si>
  <si>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</si>
  <si>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</si>
  <si>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</si>
  <si>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</si>
  <si>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</si>
  <si>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</si>
  <si>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</si>
  <si>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</si>
  <si>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</si>
  <si>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</si>
  <si>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</si>
  <si>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</si>
  <si>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</si>
  <si>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</si>
  <si>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</si>
  <si>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</si>
  <si>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</si>
  <si>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</si>
  <si>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</si>
  <si>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</si>
  <si>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</si>
  <si>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</si>
  <si>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</si>
  <si>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</si>
  <si>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</si>
  <si>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</si>
  <si>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</si>
  <si>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</si>
  <si>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</si>
  <si>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</si>
  <si>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</si>
  <si>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</si>
  <si>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</si>
  <si>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</si>
  <si>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</si>
  <si>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</si>
  <si>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</si>
  <si>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</si>
  <si>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</si>
  <si>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</si>
  <si>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</si>
  <si>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</si>
  <si>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</si>
  <si>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</si>
  <si>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</si>
  <si>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</si>
  <si>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</si>
  <si>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</si>
  <si>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</si>
  <si>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</si>
  <si>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</si>
  <si>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</si>
  <si>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</si>
  <si>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</si>
  <si>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</si>
  <si>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</si>
  <si>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</si>
  <si>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</si>
  <si>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</si>
  <si>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</si>
  <si>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</si>
  <si>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</si>
  <si>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</si>
  <si>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</si>
  <si>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</si>
  <si>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</si>
  <si>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</si>
  <si>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</si>
  <si>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</si>
  <si>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</si>
  <si>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</si>
  <si>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</si>
  <si>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</si>
  <si>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</si>
  <si>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</si>
  <si>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</si>
  <si>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</si>
  <si>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</si>
  <si>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</si>
  <si>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</si>
  <si>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</si>
  <si>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</si>
  <si>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</si>
  <si>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</si>
  <si>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</si>
  <si>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</si>
  <si>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</si>
  <si>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</si>
  <si>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</si>
  <si>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</si>
  <si>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</si>
  <si>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</si>
  <si>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</si>
  <si>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</si>
  <si>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</si>
  <si>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</si>
  <si>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</si>
  <si>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</si>
  <si>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</si>
  <si>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</si>
  <si>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</si>
  <si>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</si>
  <si>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</si>
  <si>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</si>
  <si>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</si>
  <si>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</si>
  <si>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</si>
  <si>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</si>
  <si>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</si>
  <si>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</si>
  <si>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</si>
  <si>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</si>
  <si>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</si>
  <si>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</si>
  <si>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</si>
  <si>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</si>
  <si>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</si>
  <si>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</si>
  <si>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</si>
  <si>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</si>
  <si>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</si>
  <si>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</si>
  <si>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</si>
  <si>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</si>
  <si>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</si>
  <si>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</si>
  <si>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</si>
  <si>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</si>
  <si>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</si>
  <si>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</si>
  <si>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</si>
  <si>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</si>
  <si>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</si>
  <si>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</si>
  <si>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</si>
  <si>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</si>
  <si>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</si>
  <si>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</si>
  <si>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</si>
  <si>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</si>
  <si>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</si>
  <si>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</si>
  <si>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</si>
  <si>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</si>
  <si>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</si>
  <si>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</si>
  <si>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</si>
  <si>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</si>
  <si>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</si>
  <si>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</si>
  <si>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</si>
  <si>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</si>
  <si>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</si>
  <si>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</si>
  <si>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</si>
  <si>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</si>
  <si>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</si>
  <si>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</si>
  <si>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</si>
  <si>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</si>
  <si>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</si>
  <si>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</si>
  <si>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</si>
  <si>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</si>
  <si>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</si>
  <si>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</si>
  <si>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</si>
  <si>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</si>
  <si>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</si>
  <si>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</si>
  <si>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</si>
  <si>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</si>
  <si>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</si>
  <si>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</si>
  <si>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</si>
  <si>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</si>
  <si>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</si>
  <si>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</si>
  <si>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</si>
  <si>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</si>
  <si>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</si>
  <si>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</si>
  <si>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</si>
  <si>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</si>
  <si>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</si>
  <si>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</si>
  <si>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</si>
  <si>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</si>
  <si>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</si>
  <si>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</si>
  <si>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</si>
  <si>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</si>
  <si>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</si>
  <si>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</si>
  <si>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</si>
  <si>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</si>
  <si>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</si>
  <si>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</si>
  <si>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</si>
  <si>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</si>
  <si>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</si>
  <si>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</si>
  <si>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</si>
  <si>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</si>
  <si>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</si>
  <si>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</si>
  <si>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</si>
  <si>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</si>
  <si>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</si>
  <si>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</si>
  <si>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</si>
  <si>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</si>
  <si>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</si>
  <si>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</si>
  <si>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</si>
  <si>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</si>
  <si>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</si>
  <si>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</si>
  <si>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</si>
  <si>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</si>
  <si>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</si>
  <si>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</si>
  <si>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</si>
  <si>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</si>
  <si>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</si>
  <si>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</si>
  <si>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</si>
  <si>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</si>
  <si>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</si>
  <si>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</si>
  <si>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</si>
  <si>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</si>
  <si>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</si>
  <si>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</si>
  <si>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</si>
  <si>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</si>
  <si>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</si>
  <si>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</si>
  <si>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</si>
  <si>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</si>
  <si>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</si>
  <si>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</si>
  <si>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</si>
  <si>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</si>
  <si>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</si>
  <si>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</si>
  <si>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</si>
  <si>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</si>
  <si>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</si>
  <si>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</si>
  <si>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</si>
  <si>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</si>
  <si>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</si>
  <si>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</si>
  <si>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</si>
  <si>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</si>
  <si>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</si>
  <si>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</si>
  <si>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</si>
  <si>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</si>
  <si>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</si>
  <si>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</si>
  <si>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</si>
  <si>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</si>
  <si>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</si>
  <si>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</si>
  <si>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</si>
  <si>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</si>
  <si>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</si>
  <si>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</si>
  <si>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</si>
  <si>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</si>
  <si>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</si>
  <si>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</si>
  <si>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</si>
  <si>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</si>
  <si>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</si>
  <si>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</si>
  <si>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</si>
  <si>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</si>
  <si>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</si>
  <si>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</si>
  <si>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</si>
  <si>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</si>
  <si>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</si>
  <si>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</si>
  <si>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</si>
  <si>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</si>
  <si>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</si>
  <si>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</si>
  <si>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</si>
  <si>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</si>
  <si>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</si>
  <si>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</si>
  <si>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</si>
  <si>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</si>
  <si>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</si>
  <si>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</si>
  <si>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</si>
  <si>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</si>
  <si>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</si>
  <si>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</si>
  <si>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</si>
  <si>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</si>
  <si>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</si>
  <si>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</si>
  <si>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</si>
  <si>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</si>
  <si>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</si>
  <si>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</si>
  <si>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</si>
  <si>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</si>
  <si>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</si>
  <si>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</si>
  <si>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</si>
  <si>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</si>
  <si>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</si>
  <si>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</si>
  <si>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</si>
  <si>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</si>
  <si>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</si>
  <si>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</si>
  <si>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</si>
  <si>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</si>
  <si>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</si>
  <si>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</si>
  <si>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</si>
  <si>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</si>
  <si>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</si>
  <si>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</si>
  <si>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</si>
  <si>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</si>
  <si>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</si>
  <si>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</si>
  <si>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</si>
  <si>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</si>
  <si>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</si>
  <si>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</si>
  <si>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</si>
  <si>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</si>
  <si>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</si>
  <si>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</si>
  <si>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</si>
  <si>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</si>
  <si>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</si>
  <si>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</si>
  <si>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</si>
  <si>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</si>
  <si>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</si>
  <si>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</si>
  <si>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</si>
  <si>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</si>
  <si>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</si>
  <si>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</si>
  <si>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</si>
  <si>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</si>
  <si>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</si>
  <si>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</si>
  <si>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</si>
  <si>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</si>
  <si>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</si>
  <si>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</si>
  <si>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</si>
  <si>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</si>
  <si>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</si>
  <si>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</si>
  <si>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</si>
  <si>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</si>
  <si>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</si>
  <si>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</si>
  <si>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</si>
  <si>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</si>
  <si>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</si>
  <si>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</si>
  <si>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</si>
  <si>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</si>
  <si>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</si>
  <si>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</si>
  <si>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</si>
  <si>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</si>
  <si>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</si>
  <si>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</si>
  <si>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</si>
  <si>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</si>
  <si>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</si>
  <si>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</si>
  <si>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</si>
  <si>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</si>
  <si>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</si>
  <si>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</si>
  <si>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</si>
  <si>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</si>
  <si>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</si>
  <si>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</si>
  <si>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</si>
  <si>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</si>
  <si>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</si>
  <si>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</si>
  <si>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</si>
  <si>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</si>
  <si>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</si>
  <si>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</si>
  <si>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</si>
  <si>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</si>
  <si>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</si>
  <si>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</si>
  <si>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</si>
  <si>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</si>
  <si>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</si>
  <si>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</si>
  <si>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</si>
  <si>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</si>
  <si>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</si>
  <si>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</si>
  <si>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</si>
  <si>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</si>
  <si>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</si>
  <si>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</si>
  <si>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</si>
  <si>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</si>
  <si>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</si>
  <si>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</si>
  <si>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</si>
  <si>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</si>
  <si>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</si>
  <si>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</si>
  <si>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</si>
  <si>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</si>
  <si>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</si>
  <si>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</si>
  <si>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</si>
  <si>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</si>
  <si>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</si>
  <si>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</si>
  <si>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</si>
  <si>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</si>
  <si>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</si>
  <si>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</si>
  <si>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</si>
  <si>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</si>
  <si>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</si>
  <si>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</si>
  <si>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</si>
  <si>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</si>
  <si>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</si>
  <si>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</si>
  <si>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</si>
  <si>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</si>
  <si>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</si>
  <si>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</si>
  <si>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</si>
  <si>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</si>
  <si>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</si>
  <si>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</si>
  <si>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</si>
  <si>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</si>
  <si>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</si>
  <si>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</si>
  <si>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</si>
  <si>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</si>
  <si>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</si>
  <si>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</si>
  <si>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</si>
  <si>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</si>
  <si>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</si>
  <si>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</si>
  <si>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</si>
  <si>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</si>
  <si>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</si>
  <si>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</si>
  <si>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</si>
  <si>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</si>
  <si>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</si>
  <si>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</si>
  <si>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</si>
  <si>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</si>
  <si>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</si>
  <si>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</si>
  <si>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</si>
  <si>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</si>
  <si>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</si>
  <si>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</si>
  <si>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</si>
  <si>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</si>
  <si>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</si>
  <si>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</si>
  <si>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</si>
  <si>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</si>
  <si>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</si>
  <si>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</si>
  <si>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</si>
  <si>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</si>
  <si>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</si>
  <si>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</si>
  <si>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</si>
  <si>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</si>
  <si>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</si>
  <si>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</si>
  <si>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</si>
  <si>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</si>
  <si>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</si>
  <si>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</si>
  <si>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</si>
  <si>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</si>
  <si>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</si>
  <si>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</si>
  <si>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</si>
  <si>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</si>
  <si>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</si>
  <si>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</si>
  <si>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</si>
  <si>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</si>
  <si>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</si>
  <si>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</si>
  <si>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</si>
  <si>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</si>
  <si>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</si>
  <si>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</si>
  <si>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</si>
  <si>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</si>
  <si>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</si>
  <si>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</si>
  <si>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</si>
  <si>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</si>
  <si>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</si>
  <si>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</si>
  <si>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</si>
  <si>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</si>
  <si>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</si>
  <si>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</si>
  <si>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</si>
  <si>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</si>
  <si>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</si>
  <si>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</si>
  <si>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</si>
  <si>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</si>
  <si>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</si>
  <si>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</si>
  <si>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</si>
  <si>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</si>
  <si>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CAPITAL BUDGET FOR 2022/23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</si>
</sst>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_(* #,##0_);_(* \(#,##0\);_(* &quot;- &quot;?_);_(@_)"/>
    <numFmt numFmtId="178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 applyProtection="1">
      <alignment/>
      <protection/>
    </xf>
    <xf numFmtId="177" fontId="6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177" fontId="6" fillId="0" borderId="23" xfId="0" applyNumberFormat="1" applyFont="1" applyBorder="1" applyAlignment="1" applyProtection="1">
      <alignment/>
      <protection/>
    </xf>
    <xf numFmtId="177" fontId="6" fillId="0" borderId="24" xfId="0" applyNumberFormat="1" applyFont="1" applyBorder="1" applyAlignment="1" applyProtection="1">
      <alignment/>
      <protection/>
    </xf>
    <xf numFmtId="177" fontId="6" fillId="0" borderId="25" xfId="0" applyNumberFormat="1" applyFont="1" applyBorder="1" applyAlignment="1" applyProtection="1">
      <alignment/>
      <protection/>
    </xf>
    <xf numFmtId="177" fontId="6" fillId="0" borderId="26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48" fillId="0" borderId="21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8" fillId="0" borderId="21" xfId="0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178" fontId="7" fillId="0" borderId="22" xfId="0" applyNumberFormat="1" applyFont="1" applyBorder="1" applyAlignment="1" applyProtection="1">
      <alignment horizontal="left" indent="1"/>
      <protection/>
    </xf>
    <xf numFmtId="178" fontId="7" fillId="0" borderId="21" xfId="0" applyNumberFormat="1" applyFont="1" applyBorder="1" applyAlignment="1" applyProtection="1">
      <alignment wrapText="1"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178" fontId="7" fillId="0" borderId="24" xfId="0" applyNumberFormat="1" applyFont="1" applyBorder="1" applyAlignment="1" applyProtection="1">
      <alignment wrapText="1"/>
      <protection/>
    </xf>
    <xf numFmtId="178" fontId="7" fillId="0" borderId="25" xfId="0" applyNumberFormat="1" applyFont="1" applyBorder="1" applyAlignment="1" applyProtection="1">
      <alignment wrapText="1"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7" fillId="0" borderId="26" xfId="0" applyNumberFormat="1" applyFont="1" applyBorder="1" applyAlignment="1" applyProtection="1">
      <alignment wrapText="1"/>
      <protection/>
    </xf>
    <xf numFmtId="178" fontId="6" fillId="0" borderId="22" xfId="0" applyNumberFormat="1" applyFont="1" applyBorder="1" applyAlignment="1" applyProtection="1">
      <alignment horizontal="left" indent="1"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1" xfId="0" applyNumberFormat="1" applyFont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5" xfId="0" applyNumberFormat="1" applyFont="1" applyBorder="1" applyAlignment="1" applyProtection="1">
      <alignment/>
      <protection/>
    </xf>
    <xf numFmtId="178" fontId="5" fillId="0" borderId="26" xfId="0" applyNumberFormat="1" applyFont="1" applyFill="1" applyBorder="1" applyAlignment="1" applyProtection="1">
      <alignment/>
      <protection/>
    </xf>
    <xf numFmtId="178" fontId="4" fillId="0" borderId="26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178" fontId="6" fillId="0" borderId="15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34" xfId="0" applyNumberFormat="1" applyFont="1" applyBorder="1" applyAlignment="1" applyProtection="1">
      <alignment/>
      <protection/>
    </xf>
    <xf numFmtId="178" fontId="5" fillId="0" borderId="35" xfId="0" applyNumberFormat="1" applyFont="1" applyBorder="1" applyAlignment="1" applyProtection="1">
      <alignment/>
      <protection/>
    </xf>
    <xf numFmtId="178" fontId="5" fillId="0" borderId="36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>
      <alignment/>
    </xf>
    <xf numFmtId="178" fontId="49" fillId="0" borderId="0" xfId="0" applyNumberFormat="1" applyFont="1" applyBorder="1" applyAlignment="1" applyProtection="1">
      <alignment horizontal="left" wrapText="1" indent="1"/>
      <protection/>
    </xf>
    <xf numFmtId="178" fontId="49" fillId="0" borderId="0" xfId="0" applyNumberFormat="1" applyFont="1" applyBorder="1" applyAlignment="1" applyProtection="1">
      <alignment wrapText="1"/>
      <protection/>
    </xf>
    <xf numFmtId="178" fontId="49" fillId="0" borderId="23" xfId="0" applyNumberFormat="1" applyFont="1" applyBorder="1" applyAlignment="1" applyProtection="1">
      <alignment horizontal="right" wrapText="1"/>
      <protection/>
    </xf>
    <xf numFmtId="178" fontId="49" fillId="0" borderId="24" xfId="0" applyNumberFormat="1" applyFont="1" applyBorder="1" applyAlignment="1" applyProtection="1">
      <alignment horizontal="right" wrapText="1"/>
      <protection/>
    </xf>
    <xf numFmtId="178" fontId="49" fillId="0" borderId="32" xfId="0" applyNumberFormat="1" applyFont="1" applyBorder="1" applyAlignment="1" applyProtection="1">
      <alignment horizontal="right" wrapText="1"/>
      <protection/>
    </xf>
    <xf numFmtId="178" fontId="49" fillId="0" borderId="26" xfId="0" applyNumberFormat="1" applyFont="1" applyBorder="1" applyAlignment="1" applyProtection="1">
      <alignment horizontal="right" wrapText="1"/>
      <protection/>
    </xf>
    <xf numFmtId="178" fontId="48" fillId="0" borderId="0" xfId="0" applyNumberFormat="1" applyFont="1" applyBorder="1" applyAlignment="1" applyProtection="1">
      <alignment horizontal="left"/>
      <protection/>
    </xf>
    <xf numFmtId="178" fontId="48" fillId="0" borderId="0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6" xfId="0" applyNumberFormat="1" applyFont="1" applyBorder="1" applyAlignment="1" applyProtection="1">
      <alignment horizontal="right"/>
      <protection/>
    </xf>
    <xf numFmtId="178" fontId="48" fillId="0" borderId="31" xfId="0" applyNumberFormat="1" applyFont="1" applyBorder="1" applyAlignment="1" applyProtection="1">
      <alignment horizontal="left"/>
      <protection/>
    </xf>
    <xf numFmtId="178" fontId="48" fillId="0" borderId="31" xfId="0" applyNumberFormat="1" applyFont="1" applyBorder="1" applyAlignment="1" applyProtection="1">
      <alignment horizontal="right"/>
      <protection/>
    </xf>
    <xf numFmtId="178" fontId="48" fillId="0" borderId="33" xfId="0" applyNumberFormat="1" applyFont="1" applyBorder="1" applyAlignment="1" applyProtection="1">
      <alignment horizontal="right"/>
      <protection/>
    </xf>
    <xf numFmtId="178" fontId="48" fillId="0" borderId="34" xfId="0" applyNumberFormat="1" applyFont="1" applyBorder="1" applyAlignment="1" applyProtection="1">
      <alignment horizontal="right"/>
      <protection/>
    </xf>
    <xf numFmtId="178" fontId="48" fillId="0" borderId="37" xfId="0" applyNumberFormat="1" applyFont="1" applyBorder="1" applyAlignment="1" applyProtection="1">
      <alignment horizontal="right"/>
      <protection/>
    </xf>
    <xf numFmtId="178" fontId="48" fillId="0" borderId="36" xfId="0" applyNumberFormat="1" applyFont="1" applyBorder="1" applyAlignment="1" applyProtection="1">
      <alignment horizontal="right"/>
      <protection/>
    </xf>
    <xf numFmtId="178" fontId="50" fillId="0" borderId="0" xfId="0" applyNumberFormat="1" applyFont="1" applyAlignment="1" applyProtection="1">
      <alignment wrapText="1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8" fontId="4" fillId="0" borderId="22" xfId="0" applyNumberFormat="1" applyFont="1" applyBorder="1" applyAlignment="1" applyProtection="1">
      <alignment wrapText="1"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178" fontId="6" fillId="0" borderId="24" xfId="0" applyNumberFormat="1" applyFont="1" applyBorder="1" applyAlignment="1" applyProtection="1">
      <alignment/>
      <protection/>
    </xf>
    <xf numFmtId="178" fontId="6" fillId="0" borderId="25" xfId="0" applyNumberFormat="1" applyFont="1" applyBorder="1" applyAlignment="1" applyProtection="1">
      <alignment/>
      <protection/>
    </xf>
    <xf numFmtId="178" fontId="6" fillId="0" borderId="26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5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7" fillId="0" borderId="13" xfId="0" applyNumberFormat="1" applyFont="1" applyBorder="1" applyAlignment="1" applyProtection="1">
      <alignment wrapText="1"/>
      <protection/>
    </xf>
    <xf numFmtId="178" fontId="6" fillId="0" borderId="33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178" fontId="7" fillId="0" borderId="34" xfId="0" applyNumberFormat="1" applyFont="1" applyBorder="1" applyAlignment="1" applyProtection="1">
      <alignment wrapText="1"/>
      <protection/>
    </xf>
    <xf numFmtId="178" fontId="7" fillId="0" borderId="35" xfId="0" applyNumberFormat="1" applyFont="1" applyBorder="1" applyAlignment="1" applyProtection="1">
      <alignment wrapText="1"/>
      <protection/>
    </xf>
    <xf numFmtId="178" fontId="6" fillId="0" borderId="36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5" fillId="0" borderId="28" xfId="0" applyFont="1" applyBorder="1" applyAlignment="1" applyProtection="1">
      <alignment horizontal="center" vertical="top"/>
      <protection/>
    </xf>
    <xf numFmtId="0" fontId="5" fillId="0" borderId="29" xfId="0" applyFont="1" applyBorder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right" wrapText="1"/>
      <protection/>
    </xf>
    <xf numFmtId="0" fontId="0" fillId="0" borderId="31" xfId="0" applyFont="1" applyBorder="1" applyAlignment="1" applyProtection="1">
      <alignment horizontal="right" wrapText="1"/>
      <protection/>
    </xf>
    <xf numFmtId="0" fontId="8" fillId="0" borderId="31" xfId="0" applyFont="1" applyBorder="1" applyAlignment="1" applyProtection="1">
      <alignment horizontal="right" wrapText="1"/>
      <protection/>
    </xf>
    <xf numFmtId="178" fontId="50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0"/>
  <sheetViews>
    <sheetView showGridLines="0" tabSelected="1" zoomScalePageLayoutView="0" workbookViewId="0" topLeftCell="A1">
      <selection activeCell="B2" sqref="B2:AC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9" width="10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6" customFormat="1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30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>
      <c r="A9" s="27"/>
      <c r="B9" s="53" t="s">
        <v>31</v>
      </c>
      <c r="C9" s="54" t="s">
        <v>32</v>
      </c>
      <c r="D9" s="55">
        <v>1307906178</v>
      </c>
      <c r="E9" s="56">
        <v>49573053</v>
      </c>
      <c r="F9" s="56">
        <v>532890940</v>
      </c>
      <c r="G9" s="56">
        <v>3443234639</v>
      </c>
      <c r="H9" s="56">
        <v>612108094</v>
      </c>
      <c r="I9" s="56">
        <v>75700728</v>
      </c>
      <c r="J9" s="56">
        <v>1094116</v>
      </c>
      <c r="K9" s="56">
        <v>1094116</v>
      </c>
      <c r="L9" s="56">
        <v>5221254</v>
      </c>
      <c r="M9" s="56">
        <v>393210061</v>
      </c>
      <c r="N9" s="56">
        <v>4000000</v>
      </c>
      <c r="O9" s="56">
        <v>9475208</v>
      </c>
      <c r="P9" s="56">
        <v>122306882</v>
      </c>
      <c r="Q9" s="56">
        <v>0</v>
      </c>
      <c r="R9" s="56">
        <v>94463561</v>
      </c>
      <c r="S9" s="56">
        <v>28625161</v>
      </c>
      <c r="T9" s="56">
        <v>42322655</v>
      </c>
      <c r="U9" s="56">
        <v>56680058</v>
      </c>
      <c r="V9" s="57">
        <v>93606245</v>
      </c>
      <c r="W9" s="58">
        <v>0</v>
      </c>
      <c r="X9" s="57">
        <v>0</v>
      </c>
      <c r="Y9" s="59">
        <v>6873512949</v>
      </c>
      <c r="Z9" s="58">
        <v>5471914459</v>
      </c>
      <c r="AA9" s="56">
        <v>350000000</v>
      </c>
      <c r="AB9" s="57">
        <v>1036072393</v>
      </c>
      <c r="AC9" s="60">
        <v>6857986852</v>
      </c>
    </row>
    <row r="10" spans="1:29" s="10" customFormat="1" ht="12.75">
      <c r="A10" s="27"/>
      <c r="B10" s="53" t="s">
        <v>33</v>
      </c>
      <c r="C10" s="54" t="s">
        <v>34</v>
      </c>
      <c r="D10" s="55">
        <v>485822639</v>
      </c>
      <c r="E10" s="56">
        <v>63341285</v>
      </c>
      <c r="F10" s="56">
        <v>385402265</v>
      </c>
      <c r="G10" s="56">
        <v>918602879</v>
      </c>
      <c r="H10" s="56">
        <v>423737796</v>
      </c>
      <c r="I10" s="56">
        <v>74285734</v>
      </c>
      <c r="J10" s="56">
        <v>4015512</v>
      </c>
      <c r="K10" s="56">
        <v>0</v>
      </c>
      <c r="L10" s="56">
        <v>200000</v>
      </c>
      <c r="M10" s="56">
        <v>192724270</v>
      </c>
      <c r="N10" s="56">
        <v>0</v>
      </c>
      <c r="O10" s="56">
        <v>211163706</v>
      </c>
      <c r="P10" s="56">
        <v>37350233</v>
      </c>
      <c r="Q10" s="56">
        <v>0</v>
      </c>
      <c r="R10" s="56">
        <v>2249850</v>
      </c>
      <c r="S10" s="56">
        <v>33568629</v>
      </c>
      <c r="T10" s="56">
        <v>29850004</v>
      </c>
      <c r="U10" s="56">
        <v>30635668</v>
      </c>
      <c r="V10" s="57">
        <v>193535376</v>
      </c>
      <c r="W10" s="58">
        <v>0</v>
      </c>
      <c r="X10" s="57">
        <v>0</v>
      </c>
      <c r="Y10" s="59">
        <v>3086485846</v>
      </c>
      <c r="Z10" s="58">
        <v>2421488899</v>
      </c>
      <c r="AA10" s="56">
        <v>84700000</v>
      </c>
      <c r="AB10" s="57">
        <v>575920192</v>
      </c>
      <c r="AC10" s="60">
        <v>3082109091</v>
      </c>
    </row>
    <row r="11" spans="1:29" s="10" customFormat="1" ht="12.75">
      <c r="A11" s="27"/>
      <c r="B11" s="53" t="s">
        <v>35</v>
      </c>
      <c r="C11" s="54" t="s">
        <v>36</v>
      </c>
      <c r="D11" s="55">
        <v>3948058898</v>
      </c>
      <c r="E11" s="56">
        <v>243374420</v>
      </c>
      <c r="F11" s="56">
        <v>1646243216</v>
      </c>
      <c r="G11" s="56">
        <v>1897972087</v>
      </c>
      <c r="H11" s="56">
        <v>1199782931</v>
      </c>
      <c r="I11" s="56">
        <v>456024268</v>
      </c>
      <c r="J11" s="56">
        <v>0</v>
      </c>
      <c r="K11" s="56">
        <v>0</v>
      </c>
      <c r="L11" s="56">
        <v>326568405</v>
      </c>
      <c r="M11" s="56">
        <v>1344174256</v>
      </c>
      <c r="N11" s="56">
        <v>250000</v>
      </c>
      <c r="O11" s="56">
        <v>1084838852</v>
      </c>
      <c r="P11" s="56">
        <v>1227679207</v>
      </c>
      <c r="Q11" s="56">
        <v>11500000</v>
      </c>
      <c r="R11" s="56">
        <v>297476574</v>
      </c>
      <c r="S11" s="56">
        <v>146698177</v>
      </c>
      <c r="T11" s="56">
        <v>56135828</v>
      </c>
      <c r="U11" s="56">
        <v>781907745</v>
      </c>
      <c r="V11" s="57">
        <v>262039234</v>
      </c>
      <c r="W11" s="58">
        <v>40000000</v>
      </c>
      <c r="X11" s="57">
        <v>8000000</v>
      </c>
      <c r="Y11" s="59">
        <v>14978724098</v>
      </c>
      <c r="Z11" s="58">
        <v>6462714004</v>
      </c>
      <c r="AA11" s="56">
        <v>5481346437</v>
      </c>
      <c r="AB11" s="57">
        <v>3033110801</v>
      </c>
      <c r="AC11" s="60">
        <v>14977171242</v>
      </c>
    </row>
    <row r="12" spans="1:29" s="10" customFormat="1" ht="12.75">
      <c r="A12" s="27"/>
      <c r="B12" s="53" t="s">
        <v>37</v>
      </c>
      <c r="C12" s="54" t="s">
        <v>38</v>
      </c>
      <c r="D12" s="55">
        <v>3014170051</v>
      </c>
      <c r="E12" s="56">
        <v>92138193</v>
      </c>
      <c r="F12" s="56">
        <v>1040273125</v>
      </c>
      <c r="G12" s="56">
        <v>3042288992</v>
      </c>
      <c r="H12" s="56">
        <v>1116498374</v>
      </c>
      <c r="I12" s="56">
        <v>141486260</v>
      </c>
      <c r="J12" s="56">
        <v>3434400</v>
      </c>
      <c r="K12" s="56">
        <v>25392998</v>
      </c>
      <c r="L12" s="56">
        <v>20530645</v>
      </c>
      <c r="M12" s="56">
        <v>987657585</v>
      </c>
      <c r="N12" s="56">
        <v>24000000</v>
      </c>
      <c r="O12" s="56">
        <v>28786000</v>
      </c>
      <c r="P12" s="56">
        <v>1379082888</v>
      </c>
      <c r="Q12" s="56">
        <v>0</v>
      </c>
      <c r="R12" s="56">
        <v>110721151</v>
      </c>
      <c r="S12" s="56">
        <v>79283655</v>
      </c>
      <c r="T12" s="56">
        <v>65011146</v>
      </c>
      <c r="U12" s="56">
        <v>213411154</v>
      </c>
      <c r="V12" s="57">
        <v>532260745</v>
      </c>
      <c r="W12" s="58">
        <v>7842610</v>
      </c>
      <c r="X12" s="57">
        <v>0</v>
      </c>
      <c r="Y12" s="59">
        <v>11924269972</v>
      </c>
      <c r="Z12" s="58">
        <v>8498751273</v>
      </c>
      <c r="AA12" s="56">
        <v>1196424982</v>
      </c>
      <c r="AB12" s="57">
        <v>1907943858</v>
      </c>
      <c r="AC12" s="60">
        <v>11603120113</v>
      </c>
    </row>
    <row r="13" spans="1:29" s="10" customFormat="1" ht="12.75">
      <c r="A13" s="27"/>
      <c r="B13" s="53" t="s">
        <v>39</v>
      </c>
      <c r="C13" s="54" t="s">
        <v>40</v>
      </c>
      <c r="D13" s="55">
        <v>1529656729</v>
      </c>
      <c r="E13" s="56">
        <v>64700005</v>
      </c>
      <c r="F13" s="56">
        <v>397088896</v>
      </c>
      <c r="G13" s="56">
        <v>2251800932</v>
      </c>
      <c r="H13" s="56">
        <v>175408291</v>
      </c>
      <c r="I13" s="56">
        <v>78562069</v>
      </c>
      <c r="J13" s="56">
        <v>15</v>
      </c>
      <c r="K13" s="56">
        <v>0</v>
      </c>
      <c r="L13" s="56">
        <v>1958775</v>
      </c>
      <c r="M13" s="56">
        <v>418683414</v>
      </c>
      <c r="N13" s="56">
        <v>0</v>
      </c>
      <c r="O13" s="56">
        <v>35109500</v>
      </c>
      <c r="P13" s="56">
        <v>163641530</v>
      </c>
      <c r="Q13" s="56">
        <v>0</v>
      </c>
      <c r="R13" s="56">
        <v>9370384</v>
      </c>
      <c r="S13" s="56">
        <v>21663394</v>
      </c>
      <c r="T13" s="56">
        <v>16510050</v>
      </c>
      <c r="U13" s="56">
        <v>801725365</v>
      </c>
      <c r="V13" s="57">
        <v>56035273</v>
      </c>
      <c r="W13" s="58">
        <v>3000000</v>
      </c>
      <c r="X13" s="57">
        <v>0</v>
      </c>
      <c r="Y13" s="59">
        <v>6024914622</v>
      </c>
      <c r="Z13" s="58">
        <v>4840489559</v>
      </c>
      <c r="AA13" s="56">
        <v>39</v>
      </c>
      <c r="AB13" s="57">
        <v>1129481252</v>
      </c>
      <c r="AC13" s="60">
        <v>5969970850</v>
      </c>
    </row>
    <row r="14" spans="1:29" s="10" customFormat="1" ht="12.75">
      <c r="A14" s="27"/>
      <c r="B14" s="53" t="s">
        <v>41</v>
      </c>
      <c r="C14" s="54" t="s">
        <v>42</v>
      </c>
      <c r="D14" s="55">
        <v>897327861</v>
      </c>
      <c r="E14" s="56">
        <v>47119600</v>
      </c>
      <c r="F14" s="56">
        <v>348629881</v>
      </c>
      <c r="G14" s="56">
        <v>1740305130</v>
      </c>
      <c r="H14" s="56">
        <v>536907162</v>
      </c>
      <c r="I14" s="56">
        <v>247468482</v>
      </c>
      <c r="J14" s="56">
        <v>0</v>
      </c>
      <c r="K14" s="56">
        <v>0</v>
      </c>
      <c r="L14" s="56">
        <v>6000000</v>
      </c>
      <c r="M14" s="56">
        <v>150918473</v>
      </c>
      <c r="N14" s="56">
        <v>0</v>
      </c>
      <c r="O14" s="56">
        <v>0</v>
      </c>
      <c r="P14" s="56">
        <v>79799098</v>
      </c>
      <c r="Q14" s="56">
        <v>1000000</v>
      </c>
      <c r="R14" s="56">
        <v>14370172</v>
      </c>
      <c r="S14" s="56">
        <v>29591194</v>
      </c>
      <c r="T14" s="56">
        <v>15717050</v>
      </c>
      <c r="U14" s="56">
        <v>125708598</v>
      </c>
      <c r="V14" s="57">
        <v>133450288</v>
      </c>
      <c r="W14" s="58">
        <v>5000000</v>
      </c>
      <c r="X14" s="57">
        <v>0</v>
      </c>
      <c r="Y14" s="59">
        <v>4379312989</v>
      </c>
      <c r="Z14" s="58">
        <v>3160728304</v>
      </c>
      <c r="AA14" s="56">
        <v>300000000</v>
      </c>
      <c r="AB14" s="57">
        <v>733282082</v>
      </c>
      <c r="AC14" s="60">
        <v>4194010386</v>
      </c>
    </row>
    <row r="15" spans="1:29" s="10" customFormat="1" ht="12.75">
      <c r="A15" s="27"/>
      <c r="B15" s="53" t="s">
        <v>43</v>
      </c>
      <c r="C15" s="54" t="s">
        <v>44</v>
      </c>
      <c r="D15" s="55">
        <v>504839093</v>
      </c>
      <c r="E15" s="56">
        <v>3138000</v>
      </c>
      <c r="F15" s="56">
        <v>296181126</v>
      </c>
      <c r="G15" s="56">
        <v>1451780872</v>
      </c>
      <c r="H15" s="56">
        <v>419295482</v>
      </c>
      <c r="I15" s="56">
        <v>38763281</v>
      </c>
      <c r="J15" s="56">
        <v>0</v>
      </c>
      <c r="K15" s="56">
        <v>0</v>
      </c>
      <c r="L15" s="56">
        <v>6667600</v>
      </c>
      <c r="M15" s="56">
        <v>150428788</v>
      </c>
      <c r="N15" s="56">
        <v>0</v>
      </c>
      <c r="O15" s="56">
        <v>6666374</v>
      </c>
      <c r="P15" s="56">
        <v>51004330</v>
      </c>
      <c r="Q15" s="56">
        <v>0</v>
      </c>
      <c r="R15" s="56">
        <v>29808933</v>
      </c>
      <c r="S15" s="56">
        <v>20131793</v>
      </c>
      <c r="T15" s="56">
        <v>19492984</v>
      </c>
      <c r="U15" s="56">
        <v>51267857</v>
      </c>
      <c r="V15" s="57">
        <v>34030664</v>
      </c>
      <c r="W15" s="58">
        <v>5761220659</v>
      </c>
      <c r="X15" s="57">
        <v>0</v>
      </c>
      <c r="Y15" s="59">
        <v>8844717836</v>
      </c>
      <c r="Z15" s="58">
        <v>2743423021</v>
      </c>
      <c r="AA15" s="56">
        <v>25000000</v>
      </c>
      <c r="AB15" s="57">
        <v>5991287617</v>
      </c>
      <c r="AC15" s="60">
        <v>8759710638</v>
      </c>
    </row>
    <row r="16" spans="1:29" s="10" customFormat="1" ht="12.75">
      <c r="A16" s="27"/>
      <c r="B16" s="53" t="s">
        <v>45</v>
      </c>
      <c r="C16" s="54" t="s">
        <v>46</v>
      </c>
      <c r="D16" s="55">
        <v>259938193</v>
      </c>
      <c r="E16" s="56">
        <v>0</v>
      </c>
      <c r="F16" s="56">
        <v>186383226</v>
      </c>
      <c r="G16" s="56">
        <v>404005200</v>
      </c>
      <c r="H16" s="56">
        <v>198232855</v>
      </c>
      <c r="I16" s="56">
        <v>10432971</v>
      </c>
      <c r="J16" s="56">
        <v>0</v>
      </c>
      <c r="K16" s="56">
        <v>0</v>
      </c>
      <c r="L16" s="56">
        <v>0</v>
      </c>
      <c r="M16" s="56">
        <v>39546942</v>
      </c>
      <c r="N16" s="56">
        <v>0</v>
      </c>
      <c r="O16" s="56">
        <v>4000004</v>
      </c>
      <c r="P16" s="56">
        <v>28057870</v>
      </c>
      <c r="Q16" s="56">
        <v>0</v>
      </c>
      <c r="R16" s="56">
        <v>17827362</v>
      </c>
      <c r="S16" s="56">
        <v>6472343</v>
      </c>
      <c r="T16" s="56">
        <v>11881598</v>
      </c>
      <c r="U16" s="56">
        <v>131514736</v>
      </c>
      <c r="V16" s="57">
        <v>14485974</v>
      </c>
      <c r="W16" s="58">
        <v>1</v>
      </c>
      <c r="X16" s="57">
        <v>0</v>
      </c>
      <c r="Y16" s="59">
        <v>1312779275</v>
      </c>
      <c r="Z16" s="58">
        <v>1069032543</v>
      </c>
      <c r="AA16" s="56">
        <v>9</v>
      </c>
      <c r="AB16" s="57">
        <v>69673713</v>
      </c>
      <c r="AC16" s="60">
        <v>1138706265</v>
      </c>
    </row>
    <row r="17" spans="1:29" s="10" customFormat="1" ht="12.75">
      <c r="A17" s="27"/>
      <c r="B17" s="61" t="s">
        <v>47</v>
      </c>
      <c r="C17" s="54" t="s">
        <v>48</v>
      </c>
      <c r="D17" s="55">
        <v>2790673604</v>
      </c>
      <c r="E17" s="56">
        <v>443179061</v>
      </c>
      <c r="F17" s="56">
        <v>1473582931</v>
      </c>
      <c r="G17" s="56">
        <v>1786204159</v>
      </c>
      <c r="H17" s="56">
        <v>2678472666</v>
      </c>
      <c r="I17" s="56">
        <v>596611443</v>
      </c>
      <c r="J17" s="56">
        <v>0</v>
      </c>
      <c r="K17" s="56">
        <v>206874449</v>
      </c>
      <c r="L17" s="56">
        <v>96508656</v>
      </c>
      <c r="M17" s="56">
        <v>968925280</v>
      </c>
      <c r="N17" s="56">
        <v>1020000</v>
      </c>
      <c r="O17" s="56">
        <v>33900000</v>
      </c>
      <c r="P17" s="56">
        <v>1002517338</v>
      </c>
      <c r="Q17" s="56">
        <v>250000</v>
      </c>
      <c r="R17" s="56">
        <v>30297696</v>
      </c>
      <c r="S17" s="56">
        <v>296614126</v>
      </c>
      <c r="T17" s="56">
        <v>103885332</v>
      </c>
      <c r="U17" s="56">
        <v>180173196</v>
      </c>
      <c r="V17" s="57">
        <v>534121119</v>
      </c>
      <c r="W17" s="58">
        <v>0</v>
      </c>
      <c r="X17" s="57">
        <v>0</v>
      </c>
      <c r="Y17" s="59">
        <v>13223811056</v>
      </c>
      <c r="Z17" s="58">
        <v>4499685366</v>
      </c>
      <c r="AA17" s="56">
        <v>5646969222</v>
      </c>
      <c r="AB17" s="57">
        <v>3061466282</v>
      </c>
      <c r="AC17" s="60">
        <v>13208120870</v>
      </c>
    </row>
    <row r="18" spans="1:29" s="10" customFormat="1" ht="12.75">
      <c r="A18" s="28"/>
      <c r="B18" s="62" t="s">
        <v>635</v>
      </c>
      <c r="C18" s="63"/>
      <c r="D18" s="64">
        <f aca="true" t="shared" si="0" ref="D18:AC18">SUM(D9:D17)</f>
        <v>14738393246</v>
      </c>
      <c r="E18" s="65">
        <f t="shared" si="0"/>
        <v>1006563617</v>
      </c>
      <c r="F18" s="65">
        <f t="shared" si="0"/>
        <v>6306675606</v>
      </c>
      <c r="G18" s="65">
        <f t="shared" si="0"/>
        <v>16936194890</v>
      </c>
      <c r="H18" s="65">
        <f t="shared" si="0"/>
        <v>7360443651</v>
      </c>
      <c r="I18" s="65">
        <f t="shared" si="0"/>
        <v>1719335236</v>
      </c>
      <c r="J18" s="65">
        <f t="shared" si="0"/>
        <v>8544043</v>
      </c>
      <c r="K18" s="65">
        <f t="shared" si="0"/>
        <v>233361563</v>
      </c>
      <c r="L18" s="65">
        <f t="shared" si="0"/>
        <v>463655335</v>
      </c>
      <c r="M18" s="65">
        <f t="shared" si="0"/>
        <v>4646269069</v>
      </c>
      <c r="N18" s="65">
        <f t="shared" si="0"/>
        <v>29270000</v>
      </c>
      <c r="O18" s="65">
        <f t="shared" si="0"/>
        <v>1413939644</v>
      </c>
      <c r="P18" s="65">
        <f t="shared" si="0"/>
        <v>4091439376</v>
      </c>
      <c r="Q18" s="65">
        <f t="shared" si="0"/>
        <v>12750000</v>
      </c>
      <c r="R18" s="65">
        <f t="shared" si="0"/>
        <v>606585683</v>
      </c>
      <c r="S18" s="65">
        <f t="shared" si="0"/>
        <v>662648472</v>
      </c>
      <c r="T18" s="65">
        <f t="shared" si="0"/>
        <v>360806647</v>
      </c>
      <c r="U18" s="65">
        <f t="shared" si="0"/>
        <v>2373024377</v>
      </c>
      <c r="V18" s="66">
        <f t="shared" si="0"/>
        <v>1853564918</v>
      </c>
      <c r="W18" s="67">
        <f t="shared" si="0"/>
        <v>5817063270</v>
      </c>
      <c r="X18" s="66">
        <f t="shared" si="0"/>
        <v>8000000</v>
      </c>
      <c r="Y18" s="68">
        <f t="shared" si="0"/>
        <v>70648528643</v>
      </c>
      <c r="Z18" s="67">
        <f t="shared" si="0"/>
        <v>39168227428</v>
      </c>
      <c r="AA18" s="65">
        <f t="shared" si="0"/>
        <v>13084440689</v>
      </c>
      <c r="AB18" s="66">
        <f t="shared" si="0"/>
        <v>17538238190</v>
      </c>
      <c r="AC18" s="69">
        <f t="shared" si="0"/>
        <v>69790906307</v>
      </c>
    </row>
    <row r="19" spans="1:29" s="10" customFormat="1" ht="12.75" customHeight="1">
      <c r="A19" s="29"/>
      <c r="B19" s="70"/>
      <c r="C19" s="71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73"/>
      <c r="Y19" s="75"/>
      <c r="Z19" s="74"/>
      <c r="AA19" s="73"/>
      <c r="AB19" s="73"/>
      <c r="AC19" s="75"/>
    </row>
    <row r="20" spans="1:29" s="10" customFormat="1" ht="12.75">
      <c r="A20" s="30"/>
      <c r="B20" s="123" t="s">
        <v>49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2.75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2.75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2.75">
      <c r="A84" s="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2:29" ht="12.7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2:29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2:29" ht="12.7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2:29" ht="12.7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2:29" ht="12.7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2:29" ht="12.7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2:29" ht="12.7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2:29" ht="12.7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2:29" ht="12.7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2:29" ht="12.7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2:29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2:29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2:2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2:2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2:2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2:2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2:2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2:2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2:2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2:2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2:2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2:2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2:2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2:2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2:2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2:2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2:2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2:2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2:2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2:2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2:2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2:2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2:2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2:2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2:2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2:2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2:2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2:2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2:2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2:2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2:2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2:2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2:2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2:2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2:2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2:2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2:2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2:2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2:2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2:2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2:2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2:2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2:2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2:2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2:2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2:2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2:2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2:2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2:2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2:29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2:29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2:29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2:29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2:29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2:29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2:29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2:29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2:29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2:29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2:29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2:29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2:29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2:29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2:29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2:29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2:29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2:29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2:29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2:29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2:29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2:29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2:29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2:29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2:29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2:29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2:29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2:29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2:29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2:29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2:29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2:29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2:29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2:29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2:29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2:29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2:29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2:29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2:29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2:29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2:29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2:29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2:29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2:29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2:29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2:29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2:29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2:29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2:29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2:29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2:29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2:29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2:29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2:29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2:29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2:29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2:29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2:29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2:29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2:29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2:29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2:29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2:29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2:29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2:29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2:29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2:29" ht="12.75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2:29" ht="12.75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2:29" ht="12.75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2:29" ht="12.75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2:29" ht="12.75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2:29" ht="12.75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2:29" ht="12.75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2:29" ht="12.75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2:29" ht="12.75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2:29" ht="12.75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2:29" ht="12.75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2:29" ht="12.75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2:29" ht="12.75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2:29" ht="12.75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2:29" ht="12.75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2:29" ht="12.75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2:29" ht="12.75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2:29" ht="12.75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2:29" ht="12.75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2:29" ht="12.75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2:29" ht="12.75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2:29" ht="12.75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2:29" ht="12.75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2:29" ht="12.75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2:29" ht="12.75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2:29" ht="12.75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2:29" ht="12.75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2:29" ht="12.75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2:29" ht="12.75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2:29" ht="12.75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2:29" ht="12.75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2:29" ht="12.75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2:29" ht="12.75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2:29" ht="12.7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2:29" ht="12.7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2:29" ht="12.75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2:29" ht="12.75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2:29" ht="12.75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2:29" ht="12.75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2:29" ht="12.75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2:29" ht="12.75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2:29" ht="12.75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2:29" ht="12.75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2:29" ht="12.75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2:29" ht="12.75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2:29" ht="12.75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2:29" ht="12.75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</sheetData>
  <sheetProtection/>
  <mergeCells count="5">
    <mergeCell ref="B2:AC2"/>
    <mergeCell ref="D4:Y4"/>
    <mergeCell ref="Z4:AC4"/>
    <mergeCell ref="B20:AC20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610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572</v>
      </c>
      <c r="B9" s="78" t="s">
        <v>334</v>
      </c>
      <c r="C9" s="79" t="s">
        <v>335</v>
      </c>
      <c r="D9" s="80">
        <v>35011720</v>
      </c>
      <c r="E9" s="81">
        <v>0</v>
      </c>
      <c r="F9" s="81">
        <v>19147032</v>
      </c>
      <c r="G9" s="81">
        <v>289709226</v>
      </c>
      <c r="H9" s="81">
        <v>0</v>
      </c>
      <c r="I9" s="81">
        <v>11488218</v>
      </c>
      <c r="J9" s="81">
        <v>0</v>
      </c>
      <c r="K9" s="81">
        <v>0</v>
      </c>
      <c r="L9" s="81">
        <v>0</v>
      </c>
      <c r="M9" s="81">
        <v>-1</v>
      </c>
      <c r="N9" s="81">
        <v>0</v>
      </c>
      <c r="O9" s="81">
        <v>0</v>
      </c>
      <c r="P9" s="81">
        <v>1</v>
      </c>
      <c r="Q9" s="81">
        <v>0</v>
      </c>
      <c r="R9" s="81">
        <v>0</v>
      </c>
      <c r="S9" s="81">
        <v>5284579</v>
      </c>
      <c r="T9" s="81">
        <v>1099586</v>
      </c>
      <c r="U9" s="81">
        <v>1</v>
      </c>
      <c r="V9" s="81">
        <v>0</v>
      </c>
      <c r="W9" s="81">
        <v>0</v>
      </c>
      <c r="X9" s="81">
        <v>0</v>
      </c>
      <c r="Y9" s="82">
        <v>361740362</v>
      </c>
      <c r="Z9" s="80">
        <v>355279610</v>
      </c>
      <c r="AA9" s="81">
        <v>0</v>
      </c>
      <c r="AB9" s="81">
        <v>6455281</v>
      </c>
      <c r="AC9" s="83">
        <v>361734891</v>
      </c>
    </row>
    <row r="10" spans="1:29" ht="13.5">
      <c r="A10" s="48" t="s">
        <v>572</v>
      </c>
      <c r="B10" s="78" t="s">
        <v>336</v>
      </c>
      <c r="C10" s="79" t="s">
        <v>337</v>
      </c>
      <c r="D10" s="80">
        <v>54451639</v>
      </c>
      <c r="E10" s="81">
        <v>0</v>
      </c>
      <c r="F10" s="81">
        <v>2188232</v>
      </c>
      <c r="G10" s="81">
        <v>1094116</v>
      </c>
      <c r="H10" s="81">
        <v>103941020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13567039</v>
      </c>
      <c r="T10" s="81">
        <v>5524451</v>
      </c>
      <c r="U10" s="81">
        <v>0</v>
      </c>
      <c r="V10" s="81">
        <v>0</v>
      </c>
      <c r="W10" s="81">
        <v>0</v>
      </c>
      <c r="X10" s="81">
        <v>0</v>
      </c>
      <c r="Y10" s="82">
        <v>180766497</v>
      </c>
      <c r="Z10" s="80">
        <v>158370776</v>
      </c>
      <c r="AA10" s="81">
        <v>0</v>
      </c>
      <c r="AB10" s="81">
        <v>22395721</v>
      </c>
      <c r="AC10" s="83">
        <v>180766497</v>
      </c>
    </row>
    <row r="11" spans="1:29" ht="13.5">
      <c r="A11" s="48" t="s">
        <v>572</v>
      </c>
      <c r="B11" s="78" t="s">
        <v>338</v>
      </c>
      <c r="C11" s="79" t="s">
        <v>339</v>
      </c>
      <c r="D11" s="80">
        <v>25018752</v>
      </c>
      <c r="E11" s="81">
        <v>9000000</v>
      </c>
      <c r="F11" s="81">
        <v>20048004</v>
      </c>
      <c r="G11" s="81">
        <v>167124996</v>
      </c>
      <c r="H11" s="81">
        <v>49440000</v>
      </c>
      <c r="I11" s="81">
        <v>0</v>
      </c>
      <c r="J11" s="81">
        <v>0</v>
      </c>
      <c r="K11" s="81">
        <v>0</v>
      </c>
      <c r="L11" s="81">
        <v>0</v>
      </c>
      <c r="M11" s="81">
        <v>15999996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3000000</v>
      </c>
      <c r="W11" s="81">
        <v>0</v>
      </c>
      <c r="X11" s="81">
        <v>0</v>
      </c>
      <c r="Y11" s="82">
        <v>289631748</v>
      </c>
      <c r="Z11" s="80">
        <v>286631748</v>
      </c>
      <c r="AA11" s="81">
        <v>0</v>
      </c>
      <c r="AB11" s="81">
        <v>3000000</v>
      </c>
      <c r="AC11" s="83">
        <v>289631748</v>
      </c>
    </row>
    <row r="12" spans="1:29" ht="13.5">
      <c r="A12" s="48" t="s">
        <v>572</v>
      </c>
      <c r="B12" s="78" t="s">
        <v>340</v>
      </c>
      <c r="C12" s="79" t="s">
        <v>341</v>
      </c>
      <c r="D12" s="80">
        <v>8752928</v>
      </c>
      <c r="E12" s="81">
        <v>0</v>
      </c>
      <c r="F12" s="81">
        <v>0</v>
      </c>
      <c r="G12" s="81">
        <v>37199944</v>
      </c>
      <c r="H12" s="81">
        <v>14174875</v>
      </c>
      <c r="I12" s="81">
        <v>0</v>
      </c>
      <c r="J12" s="81">
        <v>0</v>
      </c>
      <c r="K12" s="81">
        <v>0</v>
      </c>
      <c r="L12" s="81">
        <v>0</v>
      </c>
      <c r="M12" s="81">
        <v>1641174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4923522</v>
      </c>
      <c r="V12" s="81">
        <v>2188232</v>
      </c>
      <c r="W12" s="81">
        <v>0</v>
      </c>
      <c r="X12" s="81">
        <v>0</v>
      </c>
      <c r="Y12" s="82">
        <v>68880675</v>
      </c>
      <c r="Z12" s="80">
        <v>60127747</v>
      </c>
      <c r="AA12" s="81">
        <v>0</v>
      </c>
      <c r="AB12" s="81">
        <v>0</v>
      </c>
      <c r="AC12" s="83">
        <v>60127747</v>
      </c>
    </row>
    <row r="13" spans="1:29" ht="13.5">
      <c r="A13" s="48" t="s">
        <v>572</v>
      </c>
      <c r="B13" s="78" t="s">
        <v>342</v>
      </c>
      <c r="C13" s="79" t="s">
        <v>343</v>
      </c>
      <c r="D13" s="80">
        <v>0</v>
      </c>
      <c r="E13" s="81">
        <v>0</v>
      </c>
      <c r="F13" s="81">
        <v>15000000</v>
      </c>
      <c r="G13" s="81">
        <v>13512000</v>
      </c>
      <c r="H13" s="81">
        <v>14500000</v>
      </c>
      <c r="I13" s="81">
        <v>0</v>
      </c>
      <c r="J13" s="81">
        <v>0</v>
      </c>
      <c r="K13" s="81">
        <v>0</v>
      </c>
      <c r="L13" s="81">
        <v>0</v>
      </c>
      <c r="M13" s="81">
        <v>4877250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2">
        <v>47889250</v>
      </c>
      <c r="Z13" s="80">
        <v>45889250</v>
      </c>
      <c r="AA13" s="81">
        <v>0</v>
      </c>
      <c r="AB13" s="81">
        <v>1000000</v>
      </c>
      <c r="AC13" s="83">
        <v>46889250</v>
      </c>
    </row>
    <row r="14" spans="1:29" ht="13.5">
      <c r="A14" s="48" t="s">
        <v>572</v>
      </c>
      <c r="B14" s="78" t="s">
        <v>344</v>
      </c>
      <c r="C14" s="79" t="s">
        <v>345</v>
      </c>
      <c r="D14" s="80">
        <v>20438964</v>
      </c>
      <c r="E14" s="81">
        <v>0</v>
      </c>
      <c r="F14" s="81">
        <v>17979790</v>
      </c>
      <c r="G14" s="81">
        <v>0</v>
      </c>
      <c r="H14" s="81">
        <v>49140000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87558754</v>
      </c>
      <c r="Z14" s="80">
        <v>87558754</v>
      </c>
      <c r="AA14" s="81">
        <v>0</v>
      </c>
      <c r="AB14" s="81">
        <v>0</v>
      </c>
      <c r="AC14" s="83">
        <v>87558754</v>
      </c>
    </row>
    <row r="15" spans="1:29" ht="13.5">
      <c r="A15" s="48" t="s">
        <v>572</v>
      </c>
      <c r="B15" s="78" t="s">
        <v>82</v>
      </c>
      <c r="C15" s="79" t="s">
        <v>83</v>
      </c>
      <c r="D15" s="80">
        <v>10494912</v>
      </c>
      <c r="E15" s="81">
        <v>0</v>
      </c>
      <c r="F15" s="81">
        <v>26050836</v>
      </c>
      <c r="G15" s="81">
        <v>19761924</v>
      </c>
      <c r="H15" s="81">
        <v>82158060</v>
      </c>
      <c r="I15" s="81">
        <v>128262936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3748500</v>
      </c>
      <c r="S15" s="81">
        <v>63000</v>
      </c>
      <c r="T15" s="81">
        <v>110256</v>
      </c>
      <c r="U15" s="81">
        <v>23278512</v>
      </c>
      <c r="V15" s="81">
        <v>10473756</v>
      </c>
      <c r="W15" s="81">
        <v>0</v>
      </c>
      <c r="X15" s="81">
        <v>0</v>
      </c>
      <c r="Y15" s="82">
        <v>304402692</v>
      </c>
      <c r="Z15" s="80">
        <v>130858488</v>
      </c>
      <c r="AA15" s="81">
        <v>0</v>
      </c>
      <c r="AB15" s="81">
        <v>0</v>
      </c>
      <c r="AC15" s="83">
        <v>130858488</v>
      </c>
    </row>
    <row r="16" spans="1:29" ht="13.5">
      <c r="A16" s="48" t="s">
        <v>573</v>
      </c>
      <c r="B16" s="78" t="s">
        <v>523</v>
      </c>
      <c r="C16" s="79" t="s">
        <v>524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1000000</v>
      </c>
      <c r="V16" s="81">
        <v>1000000</v>
      </c>
      <c r="W16" s="81">
        <v>0</v>
      </c>
      <c r="X16" s="81">
        <v>0</v>
      </c>
      <c r="Y16" s="82">
        <v>2000000</v>
      </c>
      <c r="Z16" s="80">
        <v>0</v>
      </c>
      <c r="AA16" s="81">
        <v>0</v>
      </c>
      <c r="AB16" s="81">
        <v>0</v>
      </c>
      <c r="AC16" s="83">
        <v>0</v>
      </c>
    </row>
    <row r="17" spans="1:29" ht="12.75">
      <c r="A17" s="49"/>
      <c r="B17" s="84" t="s">
        <v>611</v>
      </c>
      <c r="C17" s="85"/>
      <c r="D17" s="86">
        <f aca="true" t="shared" si="0" ref="D17:AC17">SUM(D9:D16)</f>
        <v>154168915</v>
      </c>
      <c r="E17" s="87">
        <f t="shared" si="0"/>
        <v>9000000</v>
      </c>
      <c r="F17" s="87">
        <f t="shared" si="0"/>
        <v>100413894</v>
      </c>
      <c r="G17" s="87">
        <f t="shared" si="0"/>
        <v>528402206</v>
      </c>
      <c r="H17" s="87">
        <f t="shared" si="0"/>
        <v>313353955</v>
      </c>
      <c r="I17" s="87">
        <f t="shared" si="0"/>
        <v>139751154</v>
      </c>
      <c r="J17" s="87">
        <f t="shared" si="0"/>
        <v>0</v>
      </c>
      <c r="K17" s="87">
        <f t="shared" si="0"/>
        <v>0</v>
      </c>
      <c r="L17" s="87">
        <f t="shared" si="0"/>
        <v>0</v>
      </c>
      <c r="M17" s="87">
        <f t="shared" si="0"/>
        <v>22518419</v>
      </c>
      <c r="N17" s="87">
        <f t="shared" si="0"/>
        <v>0</v>
      </c>
      <c r="O17" s="87">
        <f t="shared" si="0"/>
        <v>0</v>
      </c>
      <c r="P17" s="87">
        <f t="shared" si="0"/>
        <v>1</v>
      </c>
      <c r="Q17" s="87">
        <f t="shared" si="0"/>
        <v>0</v>
      </c>
      <c r="R17" s="87">
        <f t="shared" si="0"/>
        <v>3748500</v>
      </c>
      <c r="S17" s="87">
        <f t="shared" si="0"/>
        <v>18914618</v>
      </c>
      <c r="T17" s="87">
        <f t="shared" si="0"/>
        <v>6734293</v>
      </c>
      <c r="U17" s="87">
        <f t="shared" si="0"/>
        <v>29202035</v>
      </c>
      <c r="V17" s="87">
        <f t="shared" si="0"/>
        <v>16661988</v>
      </c>
      <c r="W17" s="87">
        <f t="shared" si="0"/>
        <v>0</v>
      </c>
      <c r="X17" s="87">
        <f t="shared" si="0"/>
        <v>0</v>
      </c>
      <c r="Y17" s="88">
        <f t="shared" si="0"/>
        <v>1342869978</v>
      </c>
      <c r="Z17" s="86">
        <f t="shared" si="0"/>
        <v>1124716373</v>
      </c>
      <c r="AA17" s="87">
        <f t="shared" si="0"/>
        <v>0</v>
      </c>
      <c r="AB17" s="87">
        <f t="shared" si="0"/>
        <v>32851002</v>
      </c>
      <c r="AC17" s="89">
        <f t="shared" si="0"/>
        <v>1157567375</v>
      </c>
    </row>
    <row r="18" spans="1:29" ht="13.5">
      <c r="A18" s="48" t="s">
        <v>572</v>
      </c>
      <c r="B18" s="78" t="s">
        <v>346</v>
      </c>
      <c r="C18" s="79" t="s">
        <v>347</v>
      </c>
      <c r="D18" s="80">
        <v>11398850</v>
      </c>
      <c r="E18" s="81">
        <v>0</v>
      </c>
      <c r="F18" s="81">
        <v>10147706</v>
      </c>
      <c r="G18" s="81">
        <v>0</v>
      </c>
      <c r="H18" s="81">
        <v>0</v>
      </c>
      <c r="I18" s="81">
        <v>15000000</v>
      </c>
      <c r="J18" s="81">
        <v>0</v>
      </c>
      <c r="K18" s="81">
        <v>0</v>
      </c>
      <c r="L18" s="81">
        <v>0</v>
      </c>
      <c r="M18" s="81">
        <v>1578150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1379903</v>
      </c>
      <c r="U18" s="81">
        <v>0</v>
      </c>
      <c r="V18" s="81">
        <v>20000000</v>
      </c>
      <c r="W18" s="81">
        <v>5000000</v>
      </c>
      <c r="X18" s="81">
        <v>0</v>
      </c>
      <c r="Y18" s="82">
        <v>64504609</v>
      </c>
      <c r="Z18" s="80">
        <v>37977000</v>
      </c>
      <c r="AA18" s="81">
        <v>0</v>
      </c>
      <c r="AB18" s="81">
        <v>26527609</v>
      </c>
      <c r="AC18" s="83">
        <v>64504609</v>
      </c>
    </row>
    <row r="19" spans="1:29" ht="13.5">
      <c r="A19" s="48" t="s">
        <v>572</v>
      </c>
      <c r="B19" s="78" t="s">
        <v>84</v>
      </c>
      <c r="C19" s="79" t="s">
        <v>85</v>
      </c>
      <c r="D19" s="80">
        <v>14000000</v>
      </c>
      <c r="E19" s="81">
        <v>0</v>
      </c>
      <c r="F19" s="81">
        <v>54000000</v>
      </c>
      <c r="G19" s="81">
        <v>75180000</v>
      </c>
      <c r="H19" s="81">
        <v>71791555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1000000</v>
      </c>
      <c r="V19" s="81">
        <v>36500000</v>
      </c>
      <c r="W19" s="81">
        <v>0</v>
      </c>
      <c r="X19" s="81">
        <v>0</v>
      </c>
      <c r="Y19" s="82">
        <v>252471555</v>
      </c>
      <c r="Z19" s="80">
        <v>209471555</v>
      </c>
      <c r="AA19" s="81">
        <v>0</v>
      </c>
      <c r="AB19" s="81">
        <v>43000000</v>
      </c>
      <c r="AC19" s="83">
        <v>252471555</v>
      </c>
    </row>
    <row r="20" spans="1:29" ht="13.5">
      <c r="A20" s="48" t="s">
        <v>572</v>
      </c>
      <c r="B20" s="78" t="s">
        <v>86</v>
      </c>
      <c r="C20" s="79" t="s">
        <v>87</v>
      </c>
      <c r="D20" s="80">
        <v>88826400</v>
      </c>
      <c r="E20" s="81">
        <v>21119600</v>
      </c>
      <c r="F20" s="81">
        <v>71788245</v>
      </c>
      <c r="G20" s="81">
        <v>301913970</v>
      </c>
      <c r="H20" s="81">
        <v>15570000</v>
      </c>
      <c r="I20" s="81">
        <v>14000000</v>
      </c>
      <c r="J20" s="81">
        <v>0</v>
      </c>
      <c r="K20" s="81">
        <v>0</v>
      </c>
      <c r="L20" s="81">
        <v>0</v>
      </c>
      <c r="M20" s="81">
        <v>30700000</v>
      </c>
      <c r="N20" s="81">
        <v>0</v>
      </c>
      <c r="O20" s="81">
        <v>0</v>
      </c>
      <c r="P20" s="81">
        <v>51360000</v>
      </c>
      <c r="Q20" s="81">
        <v>1000000</v>
      </c>
      <c r="R20" s="81">
        <v>1000000</v>
      </c>
      <c r="S20" s="81">
        <v>4848600</v>
      </c>
      <c r="T20" s="81">
        <v>1719000</v>
      </c>
      <c r="U20" s="81">
        <v>54335000</v>
      </c>
      <c r="V20" s="81">
        <v>22880000</v>
      </c>
      <c r="W20" s="81">
        <v>0</v>
      </c>
      <c r="X20" s="81">
        <v>0</v>
      </c>
      <c r="Y20" s="82">
        <v>681060815</v>
      </c>
      <c r="Z20" s="80">
        <v>100776000</v>
      </c>
      <c r="AA20" s="81">
        <v>300000000</v>
      </c>
      <c r="AB20" s="81">
        <v>280284815</v>
      </c>
      <c r="AC20" s="83">
        <v>681060815</v>
      </c>
    </row>
    <row r="21" spans="1:29" ht="13.5">
      <c r="A21" s="48" t="s">
        <v>572</v>
      </c>
      <c r="B21" s="78" t="s">
        <v>348</v>
      </c>
      <c r="C21" s="79" t="s">
        <v>349</v>
      </c>
      <c r="D21" s="80">
        <v>40807860</v>
      </c>
      <c r="E21" s="81">
        <v>0</v>
      </c>
      <c r="F21" s="81">
        <v>18552300</v>
      </c>
      <c r="G21" s="81">
        <v>22569480</v>
      </c>
      <c r="H21" s="81">
        <v>3221652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666552</v>
      </c>
      <c r="T21" s="81">
        <v>555456</v>
      </c>
      <c r="U21" s="81">
        <v>3332748</v>
      </c>
      <c r="V21" s="81">
        <v>2888376</v>
      </c>
      <c r="W21" s="81">
        <v>0</v>
      </c>
      <c r="X21" s="81">
        <v>0</v>
      </c>
      <c r="Y21" s="82">
        <v>92594424</v>
      </c>
      <c r="Z21" s="80">
        <v>62377512</v>
      </c>
      <c r="AA21" s="81">
        <v>0</v>
      </c>
      <c r="AB21" s="81">
        <v>30216912</v>
      </c>
      <c r="AC21" s="83">
        <v>92594424</v>
      </c>
    </row>
    <row r="22" spans="1:29" ht="13.5">
      <c r="A22" s="48" t="s">
        <v>572</v>
      </c>
      <c r="B22" s="78" t="s">
        <v>350</v>
      </c>
      <c r="C22" s="79" t="s">
        <v>351</v>
      </c>
      <c r="D22" s="80">
        <v>25256346</v>
      </c>
      <c r="E22" s="81">
        <v>0</v>
      </c>
      <c r="F22" s="81">
        <v>0</v>
      </c>
      <c r="G22" s="81">
        <v>84160654</v>
      </c>
      <c r="H22" s="81">
        <v>67000000</v>
      </c>
      <c r="I22" s="81">
        <v>0</v>
      </c>
      <c r="J22" s="81">
        <v>0</v>
      </c>
      <c r="K22" s="81">
        <v>0</v>
      </c>
      <c r="L22" s="81">
        <v>0</v>
      </c>
      <c r="M22" s="81">
        <v>12000000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2">
        <v>188417000</v>
      </c>
      <c r="Z22" s="80">
        <v>188417000</v>
      </c>
      <c r="AA22" s="81">
        <v>0</v>
      </c>
      <c r="AB22" s="81">
        <v>0</v>
      </c>
      <c r="AC22" s="83">
        <v>188417000</v>
      </c>
    </row>
    <row r="23" spans="1:29" ht="13.5">
      <c r="A23" s="48" t="s">
        <v>572</v>
      </c>
      <c r="B23" s="78" t="s">
        <v>352</v>
      </c>
      <c r="C23" s="79" t="s">
        <v>353</v>
      </c>
      <c r="D23" s="80">
        <v>17882820</v>
      </c>
      <c r="E23" s="81">
        <v>0</v>
      </c>
      <c r="F23" s="81">
        <v>0</v>
      </c>
      <c r="G23" s="81">
        <v>15000000</v>
      </c>
      <c r="H23" s="81">
        <v>24000000</v>
      </c>
      <c r="I23" s="81">
        <v>37741800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94624620</v>
      </c>
      <c r="Z23" s="80">
        <v>94624620</v>
      </c>
      <c r="AA23" s="81">
        <v>0</v>
      </c>
      <c r="AB23" s="81">
        <v>0</v>
      </c>
      <c r="AC23" s="83">
        <v>94624620</v>
      </c>
    </row>
    <row r="24" spans="1:29" ht="13.5">
      <c r="A24" s="48" t="s">
        <v>573</v>
      </c>
      <c r="B24" s="78" t="s">
        <v>525</v>
      </c>
      <c r="C24" s="79" t="s">
        <v>526</v>
      </c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6000000</v>
      </c>
      <c r="M24" s="81">
        <v>60000</v>
      </c>
      <c r="N24" s="81">
        <v>0</v>
      </c>
      <c r="O24" s="81">
        <v>0</v>
      </c>
      <c r="P24" s="81">
        <v>4600000</v>
      </c>
      <c r="Q24" s="81">
        <v>0</v>
      </c>
      <c r="R24" s="81">
        <v>3000000</v>
      </c>
      <c r="S24" s="81">
        <v>2000000</v>
      </c>
      <c r="T24" s="81">
        <v>780000</v>
      </c>
      <c r="U24" s="81">
        <v>0</v>
      </c>
      <c r="V24" s="81">
        <v>5000000</v>
      </c>
      <c r="W24" s="81">
        <v>0</v>
      </c>
      <c r="X24" s="81">
        <v>0</v>
      </c>
      <c r="Y24" s="82">
        <v>21440000</v>
      </c>
      <c r="Z24" s="80">
        <v>0</v>
      </c>
      <c r="AA24" s="81">
        <v>0</v>
      </c>
      <c r="AB24" s="81">
        <v>21440000</v>
      </c>
      <c r="AC24" s="83">
        <v>21440000</v>
      </c>
    </row>
    <row r="25" spans="1:29" ht="12.75">
      <c r="A25" s="49"/>
      <c r="B25" s="84" t="s">
        <v>612</v>
      </c>
      <c r="C25" s="85"/>
      <c r="D25" s="86">
        <f aca="true" t="shared" si="1" ref="D25:AC25">SUM(D18:D24)</f>
        <v>198172276</v>
      </c>
      <c r="E25" s="87">
        <f t="shared" si="1"/>
        <v>21119600</v>
      </c>
      <c r="F25" s="87">
        <f t="shared" si="1"/>
        <v>154488251</v>
      </c>
      <c r="G25" s="87">
        <f t="shared" si="1"/>
        <v>498824104</v>
      </c>
      <c r="H25" s="87">
        <f t="shared" si="1"/>
        <v>181583207</v>
      </c>
      <c r="I25" s="87">
        <f t="shared" si="1"/>
        <v>66741800</v>
      </c>
      <c r="J25" s="87">
        <f t="shared" si="1"/>
        <v>0</v>
      </c>
      <c r="K25" s="87">
        <f t="shared" si="1"/>
        <v>0</v>
      </c>
      <c r="L25" s="87">
        <f t="shared" si="1"/>
        <v>6000000</v>
      </c>
      <c r="M25" s="87">
        <f t="shared" si="1"/>
        <v>44338150</v>
      </c>
      <c r="N25" s="87">
        <f t="shared" si="1"/>
        <v>0</v>
      </c>
      <c r="O25" s="87">
        <f t="shared" si="1"/>
        <v>0</v>
      </c>
      <c r="P25" s="87">
        <f t="shared" si="1"/>
        <v>55960000</v>
      </c>
      <c r="Q25" s="87">
        <f t="shared" si="1"/>
        <v>1000000</v>
      </c>
      <c r="R25" s="87">
        <f t="shared" si="1"/>
        <v>4000000</v>
      </c>
      <c r="S25" s="87">
        <f t="shared" si="1"/>
        <v>7515152</v>
      </c>
      <c r="T25" s="87">
        <f t="shared" si="1"/>
        <v>4434359</v>
      </c>
      <c r="U25" s="87">
        <f t="shared" si="1"/>
        <v>58667748</v>
      </c>
      <c r="V25" s="87">
        <f t="shared" si="1"/>
        <v>87268376</v>
      </c>
      <c r="W25" s="87">
        <f t="shared" si="1"/>
        <v>5000000</v>
      </c>
      <c r="X25" s="87">
        <f t="shared" si="1"/>
        <v>0</v>
      </c>
      <c r="Y25" s="88">
        <f t="shared" si="1"/>
        <v>1395113023</v>
      </c>
      <c r="Z25" s="86">
        <f t="shared" si="1"/>
        <v>693643687</v>
      </c>
      <c r="AA25" s="87">
        <f t="shared" si="1"/>
        <v>300000000</v>
      </c>
      <c r="AB25" s="87">
        <f t="shared" si="1"/>
        <v>401469336</v>
      </c>
      <c r="AC25" s="89">
        <f t="shared" si="1"/>
        <v>1395113023</v>
      </c>
    </row>
    <row r="26" spans="1:29" ht="13.5">
      <c r="A26" s="48" t="s">
        <v>572</v>
      </c>
      <c r="B26" s="78" t="s">
        <v>354</v>
      </c>
      <c r="C26" s="79" t="s">
        <v>355</v>
      </c>
      <c r="D26" s="80">
        <v>37443096</v>
      </c>
      <c r="E26" s="81">
        <v>0</v>
      </c>
      <c r="F26" s="81">
        <v>9999996</v>
      </c>
      <c r="G26" s="81">
        <v>20959992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68403084</v>
      </c>
      <c r="Z26" s="80">
        <v>68403084</v>
      </c>
      <c r="AA26" s="81">
        <v>0</v>
      </c>
      <c r="AB26" s="81">
        <v>0</v>
      </c>
      <c r="AC26" s="83">
        <v>68403084</v>
      </c>
    </row>
    <row r="27" spans="1:29" ht="13.5">
      <c r="A27" s="48" t="s">
        <v>572</v>
      </c>
      <c r="B27" s="78" t="s">
        <v>356</v>
      </c>
      <c r="C27" s="79" t="s">
        <v>357</v>
      </c>
      <c r="D27" s="80">
        <v>75233574</v>
      </c>
      <c r="E27" s="81">
        <v>7000000</v>
      </c>
      <c r="F27" s="81">
        <v>16411740</v>
      </c>
      <c r="G27" s="81">
        <v>264035108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44933904</v>
      </c>
      <c r="N27" s="81">
        <v>0</v>
      </c>
      <c r="O27" s="81">
        <v>0</v>
      </c>
      <c r="P27" s="81">
        <v>1539097</v>
      </c>
      <c r="Q27" s="81">
        <v>0</v>
      </c>
      <c r="R27" s="81">
        <v>430930</v>
      </c>
      <c r="S27" s="81">
        <v>1110824</v>
      </c>
      <c r="T27" s="81">
        <v>1216646</v>
      </c>
      <c r="U27" s="81">
        <v>10316415</v>
      </c>
      <c r="V27" s="81">
        <v>23326724</v>
      </c>
      <c r="W27" s="81">
        <v>0</v>
      </c>
      <c r="X27" s="81">
        <v>0</v>
      </c>
      <c r="Y27" s="82">
        <v>445554962</v>
      </c>
      <c r="Z27" s="80">
        <v>367741440</v>
      </c>
      <c r="AA27" s="81">
        <v>0</v>
      </c>
      <c r="AB27" s="81">
        <v>77813522</v>
      </c>
      <c r="AC27" s="83">
        <v>445554962</v>
      </c>
    </row>
    <row r="28" spans="1:29" ht="13.5">
      <c r="A28" s="48" t="s">
        <v>572</v>
      </c>
      <c r="B28" s="78" t="s">
        <v>358</v>
      </c>
      <c r="C28" s="79" t="s">
        <v>359</v>
      </c>
      <c r="D28" s="80">
        <v>119448000</v>
      </c>
      <c r="E28" s="81">
        <v>0</v>
      </c>
      <c r="F28" s="81">
        <v>10816000</v>
      </c>
      <c r="G28" s="81">
        <v>136813720</v>
      </c>
      <c r="H28" s="81">
        <v>0</v>
      </c>
      <c r="I28" s="81">
        <v>25975528</v>
      </c>
      <c r="J28" s="81">
        <v>0</v>
      </c>
      <c r="K28" s="81">
        <v>0</v>
      </c>
      <c r="L28" s="81">
        <v>0</v>
      </c>
      <c r="M28" s="81">
        <v>24828000</v>
      </c>
      <c r="N28" s="81">
        <v>0</v>
      </c>
      <c r="O28" s="81">
        <v>0</v>
      </c>
      <c r="P28" s="81">
        <v>21000000</v>
      </c>
      <c r="Q28" s="81">
        <v>0</v>
      </c>
      <c r="R28" s="81">
        <v>0</v>
      </c>
      <c r="S28" s="81">
        <v>600600</v>
      </c>
      <c r="T28" s="81">
        <v>3131752</v>
      </c>
      <c r="U28" s="81">
        <v>15322400</v>
      </c>
      <c r="V28" s="81">
        <v>2293200</v>
      </c>
      <c r="W28" s="81">
        <v>0</v>
      </c>
      <c r="X28" s="81">
        <v>0</v>
      </c>
      <c r="Y28" s="82">
        <v>360229200</v>
      </c>
      <c r="Z28" s="80">
        <v>239945720</v>
      </c>
      <c r="AA28" s="81">
        <v>0</v>
      </c>
      <c r="AB28" s="81">
        <v>120283480</v>
      </c>
      <c r="AC28" s="83">
        <v>360229200</v>
      </c>
    </row>
    <row r="29" spans="1:29" ht="13.5">
      <c r="A29" s="48" t="s">
        <v>572</v>
      </c>
      <c r="B29" s="78" t="s">
        <v>88</v>
      </c>
      <c r="C29" s="79" t="s">
        <v>89</v>
      </c>
      <c r="D29" s="80">
        <v>311862000</v>
      </c>
      <c r="E29" s="81">
        <v>10000000</v>
      </c>
      <c r="F29" s="81">
        <v>54500000</v>
      </c>
      <c r="G29" s="81">
        <v>288270000</v>
      </c>
      <c r="H29" s="81">
        <v>40000000</v>
      </c>
      <c r="I29" s="81">
        <v>15000000</v>
      </c>
      <c r="J29" s="81">
        <v>0</v>
      </c>
      <c r="K29" s="81">
        <v>0</v>
      </c>
      <c r="L29" s="81">
        <v>0</v>
      </c>
      <c r="M29" s="81">
        <v>14300000</v>
      </c>
      <c r="N29" s="81">
        <v>0</v>
      </c>
      <c r="O29" s="81">
        <v>0</v>
      </c>
      <c r="P29" s="81">
        <v>1000000</v>
      </c>
      <c r="Q29" s="81">
        <v>0</v>
      </c>
      <c r="R29" s="81">
        <v>0</v>
      </c>
      <c r="S29" s="81">
        <v>0</v>
      </c>
      <c r="T29" s="81">
        <v>0</v>
      </c>
      <c r="U29" s="81">
        <v>12000000</v>
      </c>
      <c r="V29" s="81">
        <v>3500000</v>
      </c>
      <c r="W29" s="81">
        <v>0</v>
      </c>
      <c r="X29" s="81">
        <v>0</v>
      </c>
      <c r="Y29" s="82">
        <v>750432000</v>
      </c>
      <c r="Z29" s="80">
        <v>663632000</v>
      </c>
      <c r="AA29" s="81">
        <v>0</v>
      </c>
      <c r="AB29" s="81">
        <v>86800000</v>
      </c>
      <c r="AC29" s="83">
        <v>750432000</v>
      </c>
    </row>
    <row r="30" spans="1:29" ht="13.5">
      <c r="A30" s="48" t="s">
        <v>573</v>
      </c>
      <c r="B30" s="78" t="s">
        <v>527</v>
      </c>
      <c r="C30" s="79" t="s">
        <v>528</v>
      </c>
      <c r="D30" s="80">
        <v>1000000</v>
      </c>
      <c r="E30" s="81">
        <v>0</v>
      </c>
      <c r="F30" s="81">
        <v>2000000</v>
      </c>
      <c r="G30" s="81">
        <v>3000000</v>
      </c>
      <c r="H30" s="81">
        <v>1970000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300000</v>
      </c>
      <c r="Q30" s="81">
        <v>0</v>
      </c>
      <c r="R30" s="81">
        <v>6190742</v>
      </c>
      <c r="S30" s="81">
        <v>1450000</v>
      </c>
      <c r="T30" s="81">
        <v>200000</v>
      </c>
      <c r="U30" s="81">
        <v>200000</v>
      </c>
      <c r="V30" s="81">
        <v>400000</v>
      </c>
      <c r="W30" s="81">
        <v>0</v>
      </c>
      <c r="X30" s="81">
        <v>0</v>
      </c>
      <c r="Y30" s="82">
        <v>16710742</v>
      </c>
      <c r="Z30" s="80">
        <v>2646000</v>
      </c>
      <c r="AA30" s="81">
        <v>0</v>
      </c>
      <c r="AB30" s="81">
        <v>14064742</v>
      </c>
      <c r="AC30" s="83">
        <v>16710742</v>
      </c>
    </row>
    <row r="31" spans="1:29" ht="12.75">
      <c r="A31" s="49"/>
      <c r="B31" s="84" t="s">
        <v>613</v>
      </c>
      <c r="C31" s="85"/>
      <c r="D31" s="86">
        <f aca="true" t="shared" si="2" ref="D31:AC31">SUM(D26:D30)</f>
        <v>544986670</v>
      </c>
      <c r="E31" s="87">
        <f t="shared" si="2"/>
        <v>17000000</v>
      </c>
      <c r="F31" s="87">
        <f t="shared" si="2"/>
        <v>93727736</v>
      </c>
      <c r="G31" s="87">
        <f t="shared" si="2"/>
        <v>713078820</v>
      </c>
      <c r="H31" s="87">
        <f t="shared" si="2"/>
        <v>41970000</v>
      </c>
      <c r="I31" s="87">
        <f t="shared" si="2"/>
        <v>40975528</v>
      </c>
      <c r="J31" s="87">
        <f t="shared" si="2"/>
        <v>0</v>
      </c>
      <c r="K31" s="87">
        <f t="shared" si="2"/>
        <v>0</v>
      </c>
      <c r="L31" s="87">
        <f t="shared" si="2"/>
        <v>0</v>
      </c>
      <c r="M31" s="87">
        <f t="shared" si="2"/>
        <v>84061904</v>
      </c>
      <c r="N31" s="87">
        <f t="shared" si="2"/>
        <v>0</v>
      </c>
      <c r="O31" s="87">
        <f t="shared" si="2"/>
        <v>0</v>
      </c>
      <c r="P31" s="87">
        <f t="shared" si="2"/>
        <v>23839097</v>
      </c>
      <c r="Q31" s="87">
        <f t="shared" si="2"/>
        <v>0</v>
      </c>
      <c r="R31" s="87">
        <f t="shared" si="2"/>
        <v>6621672</v>
      </c>
      <c r="S31" s="87">
        <f t="shared" si="2"/>
        <v>3161424</v>
      </c>
      <c r="T31" s="87">
        <f t="shared" si="2"/>
        <v>4548398</v>
      </c>
      <c r="U31" s="87">
        <f t="shared" si="2"/>
        <v>37838815</v>
      </c>
      <c r="V31" s="87">
        <f t="shared" si="2"/>
        <v>29519924</v>
      </c>
      <c r="W31" s="87">
        <f t="shared" si="2"/>
        <v>0</v>
      </c>
      <c r="X31" s="87">
        <f t="shared" si="2"/>
        <v>0</v>
      </c>
      <c r="Y31" s="88">
        <f t="shared" si="2"/>
        <v>1641329988</v>
      </c>
      <c r="Z31" s="86">
        <f t="shared" si="2"/>
        <v>1342368244</v>
      </c>
      <c r="AA31" s="87">
        <f t="shared" si="2"/>
        <v>0</v>
      </c>
      <c r="AB31" s="87">
        <f t="shared" si="2"/>
        <v>298961744</v>
      </c>
      <c r="AC31" s="89">
        <f t="shared" si="2"/>
        <v>1641329988</v>
      </c>
    </row>
    <row r="32" spans="1:29" ht="12.75">
      <c r="A32" s="50"/>
      <c r="B32" s="90" t="s">
        <v>614</v>
      </c>
      <c r="C32" s="91"/>
      <c r="D32" s="92">
        <f aca="true" t="shared" si="3" ref="D32:AC32">SUM(D9:D16,D18:D24,D26:D30)</f>
        <v>897327861</v>
      </c>
      <c r="E32" s="93">
        <f t="shared" si="3"/>
        <v>47119600</v>
      </c>
      <c r="F32" s="93">
        <f t="shared" si="3"/>
        <v>348629881</v>
      </c>
      <c r="G32" s="93">
        <f t="shared" si="3"/>
        <v>1740305130</v>
      </c>
      <c r="H32" s="93">
        <f t="shared" si="3"/>
        <v>536907162</v>
      </c>
      <c r="I32" s="93">
        <f t="shared" si="3"/>
        <v>247468482</v>
      </c>
      <c r="J32" s="93">
        <f t="shared" si="3"/>
        <v>0</v>
      </c>
      <c r="K32" s="93">
        <f t="shared" si="3"/>
        <v>0</v>
      </c>
      <c r="L32" s="93">
        <f t="shared" si="3"/>
        <v>6000000</v>
      </c>
      <c r="M32" s="93">
        <f t="shared" si="3"/>
        <v>150918473</v>
      </c>
      <c r="N32" s="93">
        <f t="shared" si="3"/>
        <v>0</v>
      </c>
      <c r="O32" s="93">
        <f t="shared" si="3"/>
        <v>0</v>
      </c>
      <c r="P32" s="93">
        <f t="shared" si="3"/>
        <v>79799098</v>
      </c>
      <c r="Q32" s="93">
        <f t="shared" si="3"/>
        <v>1000000</v>
      </c>
      <c r="R32" s="93">
        <f t="shared" si="3"/>
        <v>14370172</v>
      </c>
      <c r="S32" s="93">
        <f t="shared" si="3"/>
        <v>29591194</v>
      </c>
      <c r="T32" s="93">
        <f t="shared" si="3"/>
        <v>15717050</v>
      </c>
      <c r="U32" s="93">
        <f t="shared" si="3"/>
        <v>125708598</v>
      </c>
      <c r="V32" s="93">
        <f t="shared" si="3"/>
        <v>133450288</v>
      </c>
      <c r="W32" s="93">
        <f t="shared" si="3"/>
        <v>5000000</v>
      </c>
      <c r="X32" s="93">
        <f t="shared" si="3"/>
        <v>0</v>
      </c>
      <c r="Y32" s="94">
        <f t="shared" si="3"/>
        <v>4379312989</v>
      </c>
      <c r="Z32" s="92">
        <f t="shared" si="3"/>
        <v>3160728304</v>
      </c>
      <c r="AA32" s="93">
        <f t="shared" si="3"/>
        <v>300000000</v>
      </c>
      <c r="AB32" s="93">
        <f t="shared" si="3"/>
        <v>733282082</v>
      </c>
      <c r="AC32" s="95">
        <f t="shared" si="3"/>
        <v>4194010386</v>
      </c>
    </row>
    <row r="33" spans="1:29" ht="13.5">
      <c r="A33" s="51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13.5">
      <c r="A34" s="52"/>
      <c r="B34" s="127" t="s">
        <v>49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ht="12.75">
      <c r="A35" s="5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2.75">
      <c r="A36" s="5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2.75">
      <c r="A37" s="51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2.75">
      <c r="A38" s="5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2.75">
      <c r="A39" s="5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34:T34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615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572</v>
      </c>
      <c r="B9" s="78" t="s">
        <v>404</v>
      </c>
      <c r="C9" s="79" t="s">
        <v>405</v>
      </c>
      <c r="D9" s="80">
        <v>18709919</v>
      </c>
      <c r="E9" s="81">
        <v>0</v>
      </c>
      <c r="F9" s="81">
        <v>0</v>
      </c>
      <c r="G9" s="81">
        <v>31288283</v>
      </c>
      <c r="H9" s="81">
        <v>13649952</v>
      </c>
      <c r="I9" s="81">
        <v>0</v>
      </c>
      <c r="J9" s="81">
        <v>0</v>
      </c>
      <c r="K9" s="81">
        <v>0</v>
      </c>
      <c r="L9" s="81">
        <v>0</v>
      </c>
      <c r="M9" s="81">
        <v>5618004</v>
      </c>
      <c r="N9" s="81">
        <v>0</v>
      </c>
      <c r="O9" s="81">
        <v>0</v>
      </c>
      <c r="P9" s="81">
        <v>707868</v>
      </c>
      <c r="Q9" s="81">
        <v>0</v>
      </c>
      <c r="R9" s="81">
        <v>120609</v>
      </c>
      <c r="S9" s="81">
        <v>776861</v>
      </c>
      <c r="T9" s="81">
        <v>224722</v>
      </c>
      <c r="U9" s="81">
        <v>1691734</v>
      </c>
      <c r="V9" s="81">
        <v>4235973</v>
      </c>
      <c r="W9" s="81">
        <v>1</v>
      </c>
      <c r="X9" s="81">
        <v>0</v>
      </c>
      <c r="Y9" s="82">
        <v>77023926</v>
      </c>
      <c r="Z9" s="80">
        <v>63648154</v>
      </c>
      <c r="AA9" s="81">
        <v>0</v>
      </c>
      <c r="AB9" s="81">
        <v>13375772</v>
      </c>
      <c r="AC9" s="83">
        <v>77023926</v>
      </c>
    </row>
    <row r="10" spans="1:29" ht="13.5">
      <c r="A10" s="48" t="s">
        <v>572</v>
      </c>
      <c r="B10" s="78" t="s">
        <v>406</v>
      </c>
      <c r="C10" s="79" t="s">
        <v>407</v>
      </c>
      <c r="D10" s="80">
        <v>28378032</v>
      </c>
      <c r="E10" s="81">
        <v>0</v>
      </c>
      <c r="F10" s="81">
        <v>9999996</v>
      </c>
      <c r="G10" s="81">
        <v>49999992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18312924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2">
        <v>106690944</v>
      </c>
      <c r="Z10" s="80">
        <v>106690944</v>
      </c>
      <c r="AA10" s="81">
        <v>0</v>
      </c>
      <c r="AB10" s="81">
        <v>0</v>
      </c>
      <c r="AC10" s="83">
        <v>106690944</v>
      </c>
    </row>
    <row r="11" spans="1:29" ht="13.5">
      <c r="A11" s="48" t="s">
        <v>572</v>
      </c>
      <c r="B11" s="78" t="s">
        <v>408</v>
      </c>
      <c r="C11" s="79" t="s">
        <v>409</v>
      </c>
      <c r="D11" s="80">
        <v>0</v>
      </c>
      <c r="E11" s="81">
        <v>0</v>
      </c>
      <c r="F11" s="81">
        <v>20000000</v>
      </c>
      <c r="G11" s="81">
        <v>37908000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129073000</v>
      </c>
      <c r="V11" s="81">
        <v>0</v>
      </c>
      <c r="W11" s="81">
        <v>0</v>
      </c>
      <c r="X11" s="81">
        <v>0</v>
      </c>
      <c r="Y11" s="82">
        <v>186981000</v>
      </c>
      <c r="Z11" s="80">
        <v>32908000</v>
      </c>
      <c r="AA11" s="81">
        <v>0</v>
      </c>
      <c r="AB11" s="81">
        <v>0</v>
      </c>
      <c r="AC11" s="83">
        <v>32908000</v>
      </c>
    </row>
    <row r="12" spans="1:29" ht="13.5">
      <c r="A12" s="48" t="s">
        <v>573</v>
      </c>
      <c r="B12" s="78" t="s">
        <v>553</v>
      </c>
      <c r="C12" s="79" t="s">
        <v>554</v>
      </c>
      <c r="D12" s="8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498752</v>
      </c>
      <c r="S12" s="81">
        <v>67480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566232</v>
      </c>
      <c r="Z12" s="80">
        <v>0</v>
      </c>
      <c r="AA12" s="81">
        <v>0</v>
      </c>
      <c r="AB12" s="81">
        <v>566232</v>
      </c>
      <c r="AC12" s="83">
        <v>566232</v>
      </c>
    </row>
    <row r="13" spans="1:29" ht="12.75">
      <c r="A13" s="49"/>
      <c r="B13" s="84" t="s">
        <v>616</v>
      </c>
      <c r="C13" s="85"/>
      <c r="D13" s="86">
        <f aca="true" t="shared" si="0" ref="D13:AC13">SUM(D9:D12)</f>
        <v>47087951</v>
      </c>
      <c r="E13" s="87">
        <f t="shared" si="0"/>
        <v>0</v>
      </c>
      <c r="F13" s="87">
        <f t="shared" si="0"/>
        <v>29999996</v>
      </c>
      <c r="G13" s="87">
        <f t="shared" si="0"/>
        <v>119196275</v>
      </c>
      <c r="H13" s="87">
        <f t="shared" si="0"/>
        <v>13649952</v>
      </c>
      <c r="I13" s="87">
        <f t="shared" si="0"/>
        <v>0</v>
      </c>
      <c r="J13" s="87">
        <f t="shared" si="0"/>
        <v>0</v>
      </c>
      <c r="K13" s="87">
        <f t="shared" si="0"/>
        <v>0</v>
      </c>
      <c r="L13" s="87">
        <f t="shared" si="0"/>
        <v>0</v>
      </c>
      <c r="M13" s="87">
        <f t="shared" si="0"/>
        <v>23930928</v>
      </c>
      <c r="N13" s="87">
        <f t="shared" si="0"/>
        <v>0</v>
      </c>
      <c r="O13" s="87">
        <f t="shared" si="0"/>
        <v>0</v>
      </c>
      <c r="P13" s="87">
        <f t="shared" si="0"/>
        <v>707868</v>
      </c>
      <c r="Q13" s="87">
        <f t="shared" si="0"/>
        <v>0</v>
      </c>
      <c r="R13" s="87">
        <f t="shared" si="0"/>
        <v>619361</v>
      </c>
      <c r="S13" s="87">
        <f t="shared" si="0"/>
        <v>844341</v>
      </c>
      <c r="T13" s="87">
        <f t="shared" si="0"/>
        <v>224722</v>
      </c>
      <c r="U13" s="87">
        <f t="shared" si="0"/>
        <v>130764734</v>
      </c>
      <c r="V13" s="87">
        <f t="shared" si="0"/>
        <v>4235973</v>
      </c>
      <c r="W13" s="87">
        <f t="shared" si="0"/>
        <v>1</v>
      </c>
      <c r="X13" s="87">
        <f t="shared" si="0"/>
        <v>0</v>
      </c>
      <c r="Y13" s="88">
        <f t="shared" si="0"/>
        <v>371262102</v>
      </c>
      <c r="Z13" s="86">
        <f t="shared" si="0"/>
        <v>203247098</v>
      </c>
      <c r="AA13" s="87">
        <f t="shared" si="0"/>
        <v>0</v>
      </c>
      <c r="AB13" s="87">
        <f t="shared" si="0"/>
        <v>13942004</v>
      </c>
      <c r="AC13" s="89">
        <f t="shared" si="0"/>
        <v>217189102</v>
      </c>
    </row>
    <row r="14" spans="1:29" ht="13.5">
      <c r="A14" s="48" t="s">
        <v>572</v>
      </c>
      <c r="B14" s="78" t="s">
        <v>360</v>
      </c>
      <c r="C14" s="79" t="s">
        <v>361</v>
      </c>
      <c r="D14" s="80">
        <v>0</v>
      </c>
      <c r="E14" s="81">
        <v>0</v>
      </c>
      <c r="F14" s="81">
        <v>0</v>
      </c>
      <c r="G14" s="81">
        <v>20000000</v>
      </c>
      <c r="H14" s="81">
        <v>7698000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27698000</v>
      </c>
      <c r="Z14" s="80">
        <v>27698000</v>
      </c>
      <c r="AA14" s="81">
        <v>0</v>
      </c>
      <c r="AB14" s="81">
        <v>-20000000</v>
      </c>
      <c r="AC14" s="83">
        <v>7698000</v>
      </c>
    </row>
    <row r="15" spans="1:29" ht="13.5">
      <c r="A15" s="48" t="s">
        <v>572</v>
      </c>
      <c r="B15" s="78" t="s">
        <v>362</v>
      </c>
      <c r="C15" s="79" t="s">
        <v>363</v>
      </c>
      <c r="D15" s="80">
        <v>1973914</v>
      </c>
      <c r="E15" s="81">
        <v>0</v>
      </c>
      <c r="F15" s="81">
        <v>7000000</v>
      </c>
      <c r="G15" s="81">
        <v>6000000</v>
      </c>
      <c r="H15" s="81">
        <v>6000000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2">
        <v>20973914</v>
      </c>
      <c r="Z15" s="80">
        <v>20973914</v>
      </c>
      <c r="AA15" s="81">
        <v>0</v>
      </c>
      <c r="AB15" s="81">
        <v>0</v>
      </c>
      <c r="AC15" s="83">
        <v>20973914</v>
      </c>
    </row>
    <row r="16" spans="1:29" ht="13.5">
      <c r="A16" s="48" t="s">
        <v>572</v>
      </c>
      <c r="B16" s="78" t="s">
        <v>364</v>
      </c>
      <c r="C16" s="79" t="s">
        <v>365</v>
      </c>
      <c r="D16" s="80">
        <v>7945000</v>
      </c>
      <c r="E16" s="81">
        <v>0</v>
      </c>
      <c r="F16" s="81">
        <v>2000000</v>
      </c>
      <c r="G16" s="81">
        <v>0</v>
      </c>
      <c r="H16" s="81">
        <v>12000000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2">
        <v>21945000</v>
      </c>
      <c r="Z16" s="80">
        <v>19945000</v>
      </c>
      <c r="AA16" s="81">
        <v>0</v>
      </c>
      <c r="AB16" s="81">
        <v>2000000</v>
      </c>
      <c r="AC16" s="83">
        <v>21945000</v>
      </c>
    </row>
    <row r="17" spans="1:29" ht="13.5">
      <c r="A17" s="48" t="s">
        <v>572</v>
      </c>
      <c r="B17" s="78" t="s">
        <v>366</v>
      </c>
      <c r="C17" s="79" t="s">
        <v>367</v>
      </c>
      <c r="D17" s="80">
        <v>10493000</v>
      </c>
      <c r="E17" s="81">
        <v>0</v>
      </c>
      <c r="F17" s="81">
        <v>6000000</v>
      </c>
      <c r="G17" s="81">
        <v>15000000</v>
      </c>
      <c r="H17" s="81">
        <v>10460000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41953000</v>
      </c>
      <c r="Z17" s="80">
        <v>41953000</v>
      </c>
      <c r="AA17" s="81">
        <v>0</v>
      </c>
      <c r="AB17" s="81">
        <v>0</v>
      </c>
      <c r="AC17" s="83">
        <v>41953000</v>
      </c>
    </row>
    <row r="18" spans="1:29" ht="13.5">
      <c r="A18" s="48" t="s">
        <v>572</v>
      </c>
      <c r="B18" s="78" t="s">
        <v>368</v>
      </c>
      <c r="C18" s="79" t="s">
        <v>369</v>
      </c>
      <c r="D18" s="80">
        <v>8562000</v>
      </c>
      <c r="E18" s="81">
        <v>0</v>
      </c>
      <c r="F18" s="81">
        <v>0</v>
      </c>
      <c r="G18" s="81">
        <v>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2">
        <v>8562002</v>
      </c>
      <c r="Z18" s="80">
        <v>8562002</v>
      </c>
      <c r="AA18" s="81">
        <v>0</v>
      </c>
      <c r="AB18" s="81">
        <v>0</v>
      </c>
      <c r="AC18" s="83">
        <v>8562002</v>
      </c>
    </row>
    <row r="19" spans="1:29" ht="13.5">
      <c r="A19" s="48" t="s">
        <v>572</v>
      </c>
      <c r="B19" s="78" t="s">
        <v>370</v>
      </c>
      <c r="C19" s="79" t="s">
        <v>371</v>
      </c>
      <c r="D19" s="80">
        <v>0</v>
      </c>
      <c r="E19" s="81">
        <v>0</v>
      </c>
      <c r="F19" s="81">
        <v>5000000</v>
      </c>
      <c r="G19" s="81">
        <v>12130435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17130435</v>
      </c>
      <c r="Z19" s="80">
        <v>17130435</v>
      </c>
      <c r="AA19" s="81">
        <v>0</v>
      </c>
      <c r="AB19" s="81">
        <v>0</v>
      </c>
      <c r="AC19" s="83">
        <v>17130435</v>
      </c>
    </row>
    <row r="20" spans="1:29" ht="13.5">
      <c r="A20" s="48" t="s">
        <v>573</v>
      </c>
      <c r="B20" s="78" t="s">
        <v>561</v>
      </c>
      <c r="C20" s="79" t="s">
        <v>562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0">
        <v>0</v>
      </c>
      <c r="AA20" s="81">
        <v>0</v>
      </c>
      <c r="AB20" s="81">
        <v>0</v>
      </c>
      <c r="AC20" s="83">
        <v>0</v>
      </c>
    </row>
    <row r="21" spans="1:29" ht="12.75">
      <c r="A21" s="49"/>
      <c r="B21" s="84" t="s">
        <v>617</v>
      </c>
      <c r="C21" s="85"/>
      <c r="D21" s="86">
        <f aca="true" t="shared" si="1" ref="D21:AC21">SUM(D14:D20)</f>
        <v>28973914</v>
      </c>
      <c r="E21" s="87">
        <f t="shared" si="1"/>
        <v>0</v>
      </c>
      <c r="F21" s="87">
        <f t="shared" si="1"/>
        <v>20000000</v>
      </c>
      <c r="G21" s="87">
        <f t="shared" si="1"/>
        <v>53130437</v>
      </c>
      <c r="H21" s="87">
        <f t="shared" si="1"/>
        <v>36158000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7">
        <f t="shared" si="1"/>
        <v>0</v>
      </c>
      <c r="M21" s="87">
        <f t="shared" si="1"/>
        <v>0</v>
      </c>
      <c r="N21" s="87">
        <f t="shared" si="1"/>
        <v>0</v>
      </c>
      <c r="O21" s="87">
        <f t="shared" si="1"/>
        <v>0</v>
      </c>
      <c r="P21" s="87">
        <f t="shared" si="1"/>
        <v>0</v>
      </c>
      <c r="Q21" s="87">
        <f t="shared" si="1"/>
        <v>0</v>
      </c>
      <c r="R21" s="87">
        <f t="shared" si="1"/>
        <v>0</v>
      </c>
      <c r="S21" s="87">
        <f t="shared" si="1"/>
        <v>0</v>
      </c>
      <c r="T21" s="87">
        <f t="shared" si="1"/>
        <v>0</v>
      </c>
      <c r="U21" s="87">
        <f t="shared" si="1"/>
        <v>0</v>
      </c>
      <c r="V21" s="87">
        <f t="shared" si="1"/>
        <v>0</v>
      </c>
      <c r="W21" s="87">
        <f t="shared" si="1"/>
        <v>0</v>
      </c>
      <c r="X21" s="87">
        <f t="shared" si="1"/>
        <v>0</v>
      </c>
      <c r="Y21" s="88">
        <f t="shared" si="1"/>
        <v>138262351</v>
      </c>
      <c r="Z21" s="86">
        <f t="shared" si="1"/>
        <v>136262351</v>
      </c>
      <c r="AA21" s="87">
        <f t="shared" si="1"/>
        <v>0</v>
      </c>
      <c r="AB21" s="87">
        <f t="shared" si="1"/>
        <v>-18000000</v>
      </c>
      <c r="AC21" s="89">
        <f t="shared" si="1"/>
        <v>118262351</v>
      </c>
    </row>
    <row r="22" spans="1:29" ht="13.5">
      <c r="A22" s="48" t="s">
        <v>572</v>
      </c>
      <c r="B22" s="78" t="s">
        <v>372</v>
      </c>
      <c r="C22" s="79" t="s">
        <v>373</v>
      </c>
      <c r="D22" s="80">
        <v>0</v>
      </c>
      <c r="E22" s="81">
        <v>0</v>
      </c>
      <c r="F22" s="81">
        <v>10000001</v>
      </c>
      <c r="G22" s="81">
        <v>20701010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1</v>
      </c>
      <c r="S22" s="81">
        <v>0</v>
      </c>
      <c r="T22" s="81">
        <v>1</v>
      </c>
      <c r="U22" s="81">
        <v>1</v>
      </c>
      <c r="V22" s="81">
        <v>1</v>
      </c>
      <c r="W22" s="81">
        <v>0</v>
      </c>
      <c r="X22" s="81">
        <v>0</v>
      </c>
      <c r="Y22" s="82">
        <v>30701015</v>
      </c>
      <c r="Z22" s="80">
        <v>30701001</v>
      </c>
      <c r="AA22" s="81">
        <v>9</v>
      </c>
      <c r="AB22" s="81">
        <v>1</v>
      </c>
      <c r="AC22" s="83">
        <v>30701011</v>
      </c>
    </row>
    <row r="23" spans="1:29" ht="13.5">
      <c r="A23" s="48" t="s">
        <v>572</v>
      </c>
      <c r="B23" s="78" t="s">
        <v>374</v>
      </c>
      <c r="C23" s="79" t="s">
        <v>375</v>
      </c>
      <c r="D23" s="80">
        <v>11864550</v>
      </c>
      <c r="E23" s="81">
        <v>0</v>
      </c>
      <c r="F23" s="81">
        <v>4000000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15864550</v>
      </c>
      <c r="Z23" s="80">
        <v>15864550</v>
      </c>
      <c r="AA23" s="81">
        <v>0</v>
      </c>
      <c r="AB23" s="81">
        <v>0</v>
      </c>
      <c r="AC23" s="83">
        <v>15864550</v>
      </c>
    </row>
    <row r="24" spans="1:29" ht="13.5">
      <c r="A24" s="48" t="s">
        <v>572</v>
      </c>
      <c r="B24" s="78" t="s">
        <v>376</v>
      </c>
      <c r="C24" s="79" t="s">
        <v>377</v>
      </c>
      <c r="D24" s="80">
        <v>13259000</v>
      </c>
      <c r="E24" s="81">
        <v>0</v>
      </c>
      <c r="F24" s="81">
        <v>7999992</v>
      </c>
      <c r="G24" s="81">
        <v>37515999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1</v>
      </c>
      <c r="T24" s="81">
        <v>6</v>
      </c>
      <c r="U24" s="81">
        <v>1</v>
      </c>
      <c r="V24" s="81">
        <v>0</v>
      </c>
      <c r="W24" s="81">
        <v>0</v>
      </c>
      <c r="X24" s="81">
        <v>0</v>
      </c>
      <c r="Y24" s="82">
        <v>58774999</v>
      </c>
      <c r="Z24" s="80">
        <v>58774991</v>
      </c>
      <c r="AA24" s="81">
        <v>0</v>
      </c>
      <c r="AB24" s="81">
        <v>8</v>
      </c>
      <c r="AC24" s="83">
        <v>58774999</v>
      </c>
    </row>
    <row r="25" spans="1:29" ht="13.5">
      <c r="A25" s="48" t="s">
        <v>572</v>
      </c>
      <c r="B25" s="78" t="s">
        <v>378</v>
      </c>
      <c r="C25" s="79" t="s">
        <v>379</v>
      </c>
      <c r="D25" s="80">
        <v>8506000</v>
      </c>
      <c r="E25" s="81">
        <v>0</v>
      </c>
      <c r="F25" s="81">
        <v>11000000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2">
        <v>19506000</v>
      </c>
      <c r="Z25" s="80">
        <v>19506000</v>
      </c>
      <c r="AA25" s="81">
        <v>0</v>
      </c>
      <c r="AB25" s="81">
        <v>0</v>
      </c>
      <c r="AC25" s="83">
        <v>19506000</v>
      </c>
    </row>
    <row r="26" spans="1:29" ht="13.5">
      <c r="A26" s="48" t="s">
        <v>572</v>
      </c>
      <c r="B26" s="78" t="s">
        <v>380</v>
      </c>
      <c r="C26" s="79" t="s">
        <v>381</v>
      </c>
      <c r="D26" s="80">
        <v>7862000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7862000</v>
      </c>
      <c r="Z26" s="80">
        <v>7862000</v>
      </c>
      <c r="AA26" s="81">
        <v>0</v>
      </c>
      <c r="AB26" s="81">
        <v>0</v>
      </c>
      <c r="AC26" s="83">
        <v>7862000</v>
      </c>
    </row>
    <row r="27" spans="1:29" ht="13.5">
      <c r="A27" s="48" t="s">
        <v>572</v>
      </c>
      <c r="B27" s="78" t="s">
        <v>382</v>
      </c>
      <c r="C27" s="79" t="s">
        <v>383</v>
      </c>
      <c r="D27" s="80">
        <v>9627300</v>
      </c>
      <c r="E27" s="81">
        <v>0</v>
      </c>
      <c r="F27" s="81">
        <v>7000000</v>
      </c>
      <c r="G27" s="81">
        <v>100000</v>
      </c>
      <c r="H27" s="81">
        <v>0</v>
      </c>
      <c r="I27" s="81">
        <v>200000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100000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2">
        <v>17027300</v>
      </c>
      <c r="Z27" s="80">
        <v>17027300</v>
      </c>
      <c r="AA27" s="81">
        <v>0</v>
      </c>
      <c r="AB27" s="81">
        <v>0</v>
      </c>
      <c r="AC27" s="83">
        <v>17027300</v>
      </c>
    </row>
    <row r="28" spans="1:29" ht="13.5">
      <c r="A28" s="48" t="s">
        <v>572</v>
      </c>
      <c r="B28" s="78" t="s">
        <v>384</v>
      </c>
      <c r="C28" s="79" t="s">
        <v>385</v>
      </c>
      <c r="D28" s="80">
        <v>1</v>
      </c>
      <c r="E28" s="81">
        <v>0</v>
      </c>
      <c r="F28" s="81">
        <v>7000000</v>
      </c>
      <c r="G28" s="81">
        <v>8457999</v>
      </c>
      <c r="H28" s="81">
        <v>2115001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2">
        <v>17573001</v>
      </c>
      <c r="Z28" s="80">
        <v>17573001</v>
      </c>
      <c r="AA28" s="81">
        <v>0</v>
      </c>
      <c r="AB28" s="81">
        <v>0</v>
      </c>
      <c r="AC28" s="83">
        <v>17573001</v>
      </c>
    </row>
    <row r="29" spans="1:29" ht="13.5">
      <c r="A29" s="48" t="s">
        <v>572</v>
      </c>
      <c r="B29" s="78" t="s">
        <v>386</v>
      </c>
      <c r="C29" s="79" t="s">
        <v>387</v>
      </c>
      <c r="D29" s="80">
        <v>0</v>
      </c>
      <c r="E29" s="81">
        <v>0</v>
      </c>
      <c r="F29" s="81">
        <v>7000003</v>
      </c>
      <c r="G29" s="81">
        <v>4</v>
      </c>
      <c r="H29" s="81">
        <v>33395000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2</v>
      </c>
      <c r="Q29" s="81">
        <v>0</v>
      </c>
      <c r="R29" s="81">
        <v>0</v>
      </c>
      <c r="S29" s="81">
        <v>1</v>
      </c>
      <c r="T29" s="81">
        <v>1</v>
      </c>
      <c r="U29" s="81">
        <v>0</v>
      </c>
      <c r="V29" s="81">
        <v>0</v>
      </c>
      <c r="W29" s="81">
        <v>0</v>
      </c>
      <c r="X29" s="81">
        <v>0</v>
      </c>
      <c r="Y29" s="82">
        <v>40395011</v>
      </c>
      <c r="Z29" s="80">
        <v>40395006</v>
      </c>
      <c r="AA29" s="81">
        <v>0</v>
      </c>
      <c r="AB29" s="81">
        <v>3</v>
      </c>
      <c r="AC29" s="83">
        <v>40395009</v>
      </c>
    </row>
    <row r="30" spans="1:29" ht="13.5">
      <c r="A30" s="48" t="s">
        <v>573</v>
      </c>
      <c r="B30" s="78" t="s">
        <v>563</v>
      </c>
      <c r="C30" s="79" t="s">
        <v>564</v>
      </c>
      <c r="D30" s="80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250000</v>
      </c>
      <c r="Q30" s="81">
        <v>0</v>
      </c>
      <c r="R30" s="81">
        <v>0</v>
      </c>
      <c r="S30" s="81">
        <v>850000</v>
      </c>
      <c r="T30" s="81">
        <v>250000</v>
      </c>
      <c r="U30" s="81">
        <v>0</v>
      </c>
      <c r="V30" s="81">
        <v>0</v>
      </c>
      <c r="W30" s="81">
        <v>0</v>
      </c>
      <c r="X30" s="81">
        <v>0</v>
      </c>
      <c r="Y30" s="82">
        <v>1350000</v>
      </c>
      <c r="Z30" s="80">
        <v>1100000</v>
      </c>
      <c r="AA30" s="81">
        <v>0</v>
      </c>
      <c r="AB30" s="81">
        <v>250000</v>
      </c>
      <c r="AC30" s="83">
        <v>1350000</v>
      </c>
    </row>
    <row r="31" spans="1:29" ht="12.75">
      <c r="A31" s="49"/>
      <c r="B31" s="84" t="s">
        <v>618</v>
      </c>
      <c r="C31" s="85"/>
      <c r="D31" s="86">
        <f aca="true" t="shared" si="2" ref="D31:AC31">SUM(D22:D30)</f>
        <v>51118851</v>
      </c>
      <c r="E31" s="87">
        <f t="shared" si="2"/>
        <v>0</v>
      </c>
      <c r="F31" s="87">
        <f t="shared" si="2"/>
        <v>53999996</v>
      </c>
      <c r="G31" s="87">
        <f t="shared" si="2"/>
        <v>66775012</v>
      </c>
      <c r="H31" s="87">
        <f t="shared" si="2"/>
        <v>35510001</v>
      </c>
      <c r="I31" s="87">
        <f t="shared" si="2"/>
        <v>200000</v>
      </c>
      <c r="J31" s="87">
        <f t="shared" si="2"/>
        <v>0</v>
      </c>
      <c r="K31" s="87">
        <f t="shared" si="2"/>
        <v>0</v>
      </c>
      <c r="L31" s="87">
        <f t="shared" si="2"/>
        <v>0</v>
      </c>
      <c r="M31" s="87">
        <f t="shared" si="2"/>
        <v>0</v>
      </c>
      <c r="N31" s="87">
        <f t="shared" si="2"/>
        <v>0</v>
      </c>
      <c r="O31" s="87">
        <f t="shared" si="2"/>
        <v>0</v>
      </c>
      <c r="P31" s="87">
        <f t="shared" si="2"/>
        <v>350002</v>
      </c>
      <c r="Q31" s="87">
        <f t="shared" si="2"/>
        <v>0</v>
      </c>
      <c r="R31" s="87">
        <f t="shared" si="2"/>
        <v>1</v>
      </c>
      <c r="S31" s="87">
        <f t="shared" si="2"/>
        <v>850002</v>
      </c>
      <c r="T31" s="87">
        <f t="shared" si="2"/>
        <v>250008</v>
      </c>
      <c r="U31" s="87">
        <f t="shared" si="2"/>
        <v>2</v>
      </c>
      <c r="V31" s="87">
        <f t="shared" si="2"/>
        <v>1</v>
      </c>
      <c r="W31" s="87">
        <f t="shared" si="2"/>
        <v>0</v>
      </c>
      <c r="X31" s="87">
        <f t="shared" si="2"/>
        <v>0</v>
      </c>
      <c r="Y31" s="88">
        <f t="shared" si="2"/>
        <v>209053876</v>
      </c>
      <c r="Z31" s="86">
        <f t="shared" si="2"/>
        <v>208803849</v>
      </c>
      <c r="AA31" s="87">
        <f t="shared" si="2"/>
        <v>9</v>
      </c>
      <c r="AB31" s="87">
        <f t="shared" si="2"/>
        <v>250012</v>
      </c>
      <c r="AC31" s="89">
        <f t="shared" si="2"/>
        <v>209053870</v>
      </c>
    </row>
    <row r="32" spans="1:29" ht="13.5">
      <c r="A32" s="48" t="s">
        <v>572</v>
      </c>
      <c r="B32" s="78" t="s">
        <v>388</v>
      </c>
      <c r="C32" s="79" t="s">
        <v>389</v>
      </c>
      <c r="D32" s="80">
        <v>0</v>
      </c>
      <c r="E32" s="81">
        <v>0</v>
      </c>
      <c r="F32" s="81">
        <v>2026000</v>
      </c>
      <c r="G32" s="81">
        <v>23730050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7093867</v>
      </c>
      <c r="U32" s="81">
        <v>0</v>
      </c>
      <c r="V32" s="81">
        <v>0</v>
      </c>
      <c r="W32" s="81">
        <v>0</v>
      </c>
      <c r="X32" s="81">
        <v>0</v>
      </c>
      <c r="Y32" s="82">
        <v>32849917</v>
      </c>
      <c r="Z32" s="80">
        <v>25756050</v>
      </c>
      <c r="AA32" s="81">
        <v>0</v>
      </c>
      <c r="AB32" s="81">
        <v>7093867</v>
      </c>
      <c r="AC32" s="83">
        <v>32849917</v>
      </c>
    </row>
    <row r="33" spans="1:29" ht="13.5">
      <c r="A33" s="48" t="s">
        <v>572</v>
      </c>
      <c r="B33" s="78" t="s">
        <v>390</v>
      </c>
      <c r="C33" s="79" t="s">
        <v>391</v>
      </c>
      <c r="D33" s="80">
        <v>0</v>
      </c>
      <c r="E33" s="81">
        <v>0</v>
      </c>
      <c r="F33" s="81">
        <v>0</v>
      </c>
      <c r="G33" s="81">
        <v>26568000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2">
        <v>26568000</v>
      </c>
      <c r="Z33" s="80">
        <v>26568000</v>
      </c>
      <c r="AA33" s="81">
        <v>0</v>
      </c>
      <c r="AB33" s="81">
        <v>0</v>
      </c>
      <c r="AC33" s="83">
        <v>26568000</v>
      </c>
    </row>
    <row r="34" spans="1:29" ht="13.5">
      <c r="A34" s="48" t="s">
        <v>572</v>
      </c>
      <c r="B34" s="78" t="s">
        <v>392</v>
      </c>
      <c r="C34" s="79" t="s">
        <v>393</v>
      </c>
      <c r="D34" s="80">
        <v>0</v>
      </c>
      <c r="E34" s="81">
        <v>0</v>
      </c>
      <c r="F34" s="81">
        <v>6564696</v>
      </c>
      <c r="G34" s="81">
        <v>24742432</v>
      </c>
      <c r="H34" s="81">
        <v>92583</v>
      </c>
      <c r="I34" s="81">
        <v>5471</v>
      </c>
      <c r="J34" s="81">
        <v>0</v>
      </c>
      <c r="K34" s="81">
        <v>0</v>
      </c>
      <c r="L34" s="81">
        <v>0</v>
      </c>
      <c r="M34" s="81">
        <v>2207926</v>
      </c>
      <c r="N34" s="81">
        <v>0</v>
      </c>
      <c r="O34" s="81">
        <v>4</v>
      </c>
      <c r="P34" s="81">
        <v>0</v>
      </c>
      <c r="Q34" s="81">
        <v>0</v>
      </c>
      <c r="R34" s="81">
        <v>55000</v>
      </c>
      <c r="S34" s="81">
        <v>345000</v>
      </c>
      <c r="T34" s="81">
        <v>1313000</v>
      </c>
      <c r="U34" s="81">
        <v>0</v>
      </c>
      <c r="V34" s="81">
        <v>0</v>
      </c>
      <c r="W34" s="81">
        <v>0</v>
      </c>
      <c r="X34" s="81">
        <v>0</v>
      </c>
      <c r="Y34" s="82">
        <v>35326112</v>
      </c>
      <c r="Z34" s="80">
        <v>24742432</v>
      </c>
      <c r="AA34" s="81">
        <v>0</v>
      </c>
      <c r="AB34" s="81">
        <v>10583676</v>
      </c>
      <c r="AC34" s="83">
        <v>35326108</v>
      </c>
    </row>
    <row r="35" spans="1:29" ht="13.5">
      <c r="A35" s="48" t="s">
        <v>572</v>
      </c>
      <c r="B35" s="78" t="s">
        <v>394</v>
      </c>
      <c r="C35" s="79" t="s">
        <v>395</v>
      </c>
      <c r="D35" s="80">
        <v>0</v>
      </c>
      <c r="E35" s="81">
        <v>0</v>
      </c>
      <c r="F35" s="81">
        <v>5285200</v>
      </c>
      <c r="G35" s="81">
        <v>15000000</v>
      </c>
      <c r="H35" s="81">
        <v>0</v>
      </c>
      <c r="I35" s="81">
        <v>8510000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28795200</v>
      </c>
      <c r="Z35" s="80">
        <v>28795200</v>
      </c>
      <c r="AA35" s="81">
        <v>0</v>
      </c>
      <c r="AB35" s="81">
        <v>0</v>
      </c>
      <c r="AC35" s="83">
        <v>28795200</v>
      </c>
    </row>
    <row r="36" spans="1:29" ht="13.5">
      <c r="A36" s="48" t="s">
        <v>572</v>
      </c>
      <c r="B36" s="78" t="s">
        <v>396</v>
      </c>
      <c r="C36" s="79" t="s">
        <v>397</v>
      </c>
      <c r="D36" s="80">
        <v>11495935</v>
      </c>
      <c r="E36" s="81">
        <v>0</v>
      </c>
      <c r="F36" s="81">
        <v>25804107</v>
      </c>
      <c r="G36" s="81">
        <v>2344783</v>
      </c>
      <c r="H36" s="81">
        <v>32064130</v>
      </c>
      <c r="I36" s="81">
        <v>1717500</v>
      </c>
      <c r="J36" s="81">
        <v>0</v>
      </c>
      <c r="K36" s="81">
        <v>0</v>
      </c>
      <c r="L36" s="81">
        <v>0</v>
      </c>
      <c r="M36" s="81">
        <v>13408088</v>
      </c>
      <c r="N36" s="81">
        <v>0</v>
      </c>
      <c r="O36" s="81">
        <v>0</v>
      </c>
      <c r="P36" s="81">
        <v>1600000</v>
      </c>
      <c r="Q36" s="81">
        <v>0</v>
      </c>
      <c r="R36" s="81">
        <v>5000000</v>
      </c>
      <c r="S36" s="81">
        <v>1121000</v>
      </c>
      <c r="T36" s="81">
        <v>0</v>
      </c>
      <c r="U36" s="81">
        <v>350000</v>
      </c>
      <c r="V36" s="81">
        <v>0</v>
      </c>
      <c r="W36" s="81">
        <v>0</v>
      </c>
      <c r="X36" s="81">
        <v>0</v>
      </c>
      <c r="Y36" s="82">
        <v>94905543</v>
      </c>
      <c r="Z36" s="80">
        <v>63716391</v>
      </c>
      <c r="AA36" s="81">
        <v>0</v>
      </c>
      <c r="AB36" s="81">
        <v>31189152</v>
      </c>
      <c r="AC36" s="83">
        <v>94905543</v>
      </c>
    </row>
    <row r="37" spans="1:29" ht="13.5">
      <c r="A37" s="48" t="s">
        <v>573</v>
      </c>
      <c r="B37" s="78" t="s">
        <v>565</v>
      </c>
      <c r="C37" s="79" t="s">
        <v>566</v>
      </c>
      <c r="D37" s="80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350000</v>
      </c>
      <c r="S37" s="81">
        <v>100000</v>
      </c>
      <c r="T37" s="81">
        <v>0</v>
      </c>
      <c r="U37" s="81">
        <v>400000</v>
      </c>
      <c r="V37" s="81">
        <v>250000</v>
      </c>
      <c r="W37" s="81">
        <v>0</v>
      </c>
      <c r="X37" s="81">
        <v>0</v>
      </c>
      <c r="Y37" s="82">
        <v>1100000</v>
      </c>
      <c r="Z37" s="80">
        <v>750000</v>
      </c>
      <c r="AA37" s="81">
        <v>0</v>
      </c>
      <c r="AB37" s="81">
        <v>350000</v>
      </c>
      <c r="AC37" s="83">
        <v>1100000</v>
      </c>
    </row>
    <row r="38" spans="1:29" ht="12.75">
      <c r="A38" s="49"/>
      <c r="B38" s="84" t="s">
        <v>619</v>
      </c>
      <c r="C38" s="85"/>
      <c r="D38" s="86">
        <f aca="true" t="shared" si="3" ref="D38:AC38">SUM(D32:D37)</f>
        <v>11495935</v>
      </c>
      <c r="E38" s="87">
        <f t="shared" si="3"/>
        <v>0</v>
      </c>
      <c r="F38" s="87">
        <f t="shared" si="3"/>
        <v>39680003</v>
      </c>
      <c r="G38" s="87">
        <f t="shared" si="3"/>
        <v>92385265</v>
      </c>
      <c r="H38" s="87">
        <f t="shared" si="3"/>
        <v>32156713</v>
      </c>
      <c r="I38" s="87">
        <f t="shared" si="3"/>
        <v>10232971</v>
      </c>
      <c r="J38" s="87">
        <f t="shared" si="3"/>
        <v>0</v>
      </c>
      <c r="K38" s="87">
        <f t="shared" si="3"/>
        <v>0</v>
      </c>
      <c r="L38" s="87">
        <f t="shared" si="3"/>
        <v>0</v>
      </c>
      <c r="M38" s="87">
        <f t="shared" si="3"/>
        <v>15616014</v>
      </c>
      <c r="N38" s="87">
        <f t="shared" si="3"/>
        <v>0</v>
      </c>
      <c r="O38" s="87">
        <f t="shared" si="3"/>
        <v>4</v>
      </c>
      <c r="P38" s="87">
        <f t="shared" si="3"/>
        <v>1600000</v>
      </c>
      <c r="Q38" s="87">
        <f t="shared" si="3"/>
        <v>0</v>
      </c>
      <c r="R38" s="87">
        <f t="shared" si="3"/>
        <v>5405000</v>
      </c>
      <c r="S38" s="87">
        <f t="shared" si="3"/>
        <v>1566000</v>
      </c>
      <c r="T38" s="87">
        <f t="shared" si="3"/>
        <v>8406867</v>
      </c>
      <c r="U38" s="87">
        <f t="shared" si="3"/>
        <v>750000</v>
      </c>
      <c r="V38" s="87">
        <f t="shared" si="3"/>
        <v>250000</v>
      </c>
      <c r="W38" s="87">
        <f t="shared" si="3"/>
        <v>0</v>
      </c>
      <c r="X38" s="87">
        <f t="shared" si="3"/>
        <v>0</v>
      </c>
      <c r="Y38" s="88">
        <f t="shared" si="3"/>
        <v>219544772</v>
      </c>
      <c r="Z38" s="86">
        <f t="shared" si="3"/>
        <v>170328073</v>
      </c>
      <c r="AA38" s="87">
        <f t="shared" si="3"/>
        <v>0</v>
      </c>
      <c r="AB38" s="87">
        <f t="shared" si="3"/>
        <v>49216695</v>
      </c>
      <c r="AC38" s="89">
        <f t="shared" si="3"/>
        <v>219544768</v>
      </c>
    </row>
    <row r="39" spans="1:29" ht="13.5">
      <c r="A39" s="48" t="s">
        <v>572</v>
      </c>
      <c r="B39" s="78" t="s">
        <v>90</v>
      </c>
      <c r="C39" s="79" t="s">
        <v>91</v>
      </c>
      <c r="D39" s="80">
        <v>57760000</v>
      </c>
      <c r="E39" s="81">
        <v>0</v>
      </c>
      <c r="F39" s="81">
        <v>28000000</v>
      </c>
      <c r="G39" s="81">
        <v>14500000</v>
      </c>
      <c r="H39" s="81">
        <v>37448000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4000000</v>
      </c>
      <c r="P39" s="81">
        <v>0</v>
      </c>
      <c r="Q39" s="81">
        <v>0</v>
      </c>
      <c r="R39" s="81">
        <v>11750000</v>
      </c>
      <c r="S39" s="81">
        <v>3000000</v>
      </c>
      <c r="T39" s="81">
        <v>3000000</v>
      </c>
      <c r="U39" s="81">
        <v>0</v>
      </c>
      <c r="V39" s="81">
        <v>10000000</v>
      </c>
      <c r="W39" s="81">
        <v>0</v>
      </c>
      <c r="X39" s="81">
        <v>0</v>
      </c>
      <c r="Y39" s="82">
        <v>169458000</v>
      </c>
      <c r="Z39" s="80">
        <v>145458000</v>
      </c>
      <c r="AA39" s="81">
        <v>0</v>
      </c>
      <c r="AB39" s="81">
        <v>24000000</v>
      </c>
      <c r="AC39" s="83">
        <v>169458000</v>
      </c>
    </row>
    <row r="40" spans="1:29" ht="13.5">
      <c r="A40" s="48" t="s">
        <v>572</v>
      </c>
      <c r="B40" s="78" t="s">
        <v>398</v>
      </c>
      <c r="C40" s="79" t="s">
        <v>399</v>
      </c>
      <c r="D40" s="80">
        <v>2823820</v>
      </c>
      <c r="E40" s="81">
        <v>0</v>
      </c>
      <c r="F40" s="81">
        <v>14703231</v>
      </c>
      <c r="G40" s="81">
        <v>3060277</v>
      </c>
      <c r="H40" s="81">
        <v>7420000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53000</v>
      </c>
      <c r="S40" s="81">
        <v>212000</v>
      </c>
      <c r="T40" s="81">
        <v>1</v>
      </c>
      <c r="U40" s="81">
        <v>0</v>
      </c>
      <c r="V40" s="81">
        <v>0</v>
      </c>
      <c r="W40" s="81">
        <v>0</v>
      </c>
      <c r="X40" s="81">
        <v>0</v>
      </c>
      <c r="Y40" s="82">
        <v>28272329</v>
      </c>
      <c r="Z40" s="80">
        <v>28007327</v>
      </c>
      <c r="AA40" s="81">
        <v>0</v>
      </c>
      <c r="AB40" s="81">
        <v>265002</v>
      </c>
      <c r="AC40" s="83">
        <v>28272329</v>
      </c>
    </row>
    <row r="41" spans="1:29" ht="13.5">
      <c r="A41" s="48" t="s">
        <v>572</v>
      </c>
      <c r="B41" s="78" t="s">
        <v>400</v>
      </c>
      <c r="C41" s="79" t="s">
        <v>401</v>
      </c>
      <c r="D41" s="80">
        <v>0</v>
      </c>
      <c r="E41" s="81">
        <v>0</v>
      </c>
      <c r="F41" s="81">
        <v>0</v>
      </c>
      <c r="G41" s="81">
        <v>12112000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2">
        <v>12112000</v>
      </c>
      <c r="Z41" s="80">
        <v>12112000</v>
      </c>
      <c r="AA41" s="81">
        <v>0</v>
      </c>
      <c r="AB41" s="81">
        <v>0</v>
      </c>
      <c r="AC41" s="83">
        <v>12112000</v>
      </c>
    </row>
    <row r="42" spans="1:29" ht="13.5">
      <c r="A42" s="48" t="s">
        <v>572</v>
      </c>
      <c r="B42" s="78" t="s">
        <v>402</v>
      </c>
      <c r="C42" s="79" t="s">
        <v>403</v>
      </c>
      <c r="D42" s="80">
        <v>60677722</v>
      </c>
      <c r="E42" s="81">
        <v>0</v>
      </c>
      <c r="F42" s="81">
        <v>0</v>
      </c>
      <c r="G42" s="81">
        <v>42845934</v>
      </c>
      <c r="H42" s="81">
        <v>35890189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25400000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2">
        <v>164813845</v>
      </c>
      <c r="Z42" s="80">
        <v>164813845</v>
      </c>
      <c r="AA42" s="81">
        <v>0</v>
      </c>
      <c r="AB42" s="81">
        <v>0</v>
      </c>
      <c r="AC42" s="83">
        <v>164813845</v>
      </c>
    </row>
    <row r="43" spans="1:29" ht="13.5">
      <c r="A43" s="48" t="s">
        <v>573</v>
      </c>
      <c r="B43" s="78" t="s">
        <v>567</v>
      </c>
      <c r="C43" s="79" t="s">
        <v>568</v>
      </c>
      <c r="D43" s="80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2">
        <v>0</v>
      </c>
      <c r="Z43" s="80">
        <v>0</v>
      </c>
      <c r="AA43" s="81">
        <v>0</v>
      </c>
      <c r="AB43" s="81">
        <v>0</v>
      </c>
      <c r="AC43" s="83">
        <v>0</v>
      </c>
    </row>
    <row r="44" spans="1:29" ht="12.75">
      <c r="A44" s="49"/>
      <c r="B44" s="84" t="s">
        <v>620</v>
      </c>
      <c r="C44" s="85"/>
      <c r="D44" s="86">
        <f aca="true" t="shared" si="4" ref="D44:AC44">SUM(D39:D43)</f>
        <v>121261542</v>
      </c>
      <c r="E44" s="87">
        <f t="shared" si="4"/>
        <v>0</v>
      </c>
      <c r="F44" s="87">
        <f t="shared" si="4"/>
        <v>42703231</v>
      </c>
      <c r="G44" s="87">
        <f t="shared" si="4"/>
        <v>72518211</v>
      </c>
      <c r="H44" s="87">
        <f t="shared" si="4"/>
        <v>80758189</v>
      </c>
      <c r="I44" s="87">
        <f t="shared" si="4"/>
        <v>0</v>
      </c>
      <c r="J44" s="87">
        <f t="shared" si="4"/>
        <v>0</v>
      </c>
      <c r="K44" s="87">
        <f t="shared" si="4"/>
        <v>0</v>
      </c>
      <c r="L44" s="87">
        <f t="shared" si="4"/>
        <v>0</v>
      </c>
      <c r="M44" s="87">
        <f t="shared" si="4"/>
        <v>0</v>
      </c>
      <c r="N44" s="87">
        <f t="shared" si="4"/>
        <v>0</v>
      </c>
      <c r="O44" s="87">
        <f t="shared" si="4"/>
        <v>4000000</v>
      </c>
      <c r="P44" s="87">
        <f t="shared" si="4"/>
        <v>25400000</v>
      </c>
      <c r="Q44" s="87">
        <f t="shared" si="4"/>
        <v>0</v>
      </c>
      <c r="R44" s="87">
        <f t="shared" si="4"/>
        <v>11803000</v>
      </c>
      <c r="S44" s="87">
        <f t="shared" si="4"/>
        <v>3212000</v>
      </c>
      <c r="T44" s="87">
        <f t="shared" si="4"/>
        <v>3000001</v>
      </c>
      <c r="U44" s="87">
        <f t="shared" si="4"/>
        <v>0</v>
      </c>
      <c r="V44" s="87">
        <f t="shared" si="4"/>
        <v>10000000</v>
      </c>
      <c r="W44" s="87">
        <f t="shared" si="4"/>
        <v>0</v>
      </c>
      <c r="X44" s="87">
        <f t="shared" si="4"/>
        <v>0</v>
      </c>
      <c r="Y44" s="88">
        <f t="shared" si="4"/>
        <v>374656174</v>
      </c>
      <c r="Z44" s="86">
        <f t="shared" si="4"/>
        <v>350391172</v>
      </c>
      <c r="AA44" s="87">
        <f t="shared" si="4"/>
        <v>0</v>
      </c>
      <c r="AB44" s="87">
        <f t="shared" si="4"/>
        <v>24265002</v>
      </c>
      <c r="AC44" s="89">
        <f t="shared" si="4"/>
        <v>374656174</v>
      </c>
    </row>
    <row r="45" spans="1:29" ht="12.75">
      <c r="A45" s="50"/>
      <c r="B45" s="90" t="s">
        <v>621</v>
      </c>
      <c r="C45" s="91"/>
      <c r="D45" s="92">
        <f aca="true" t="shared" si="5" ref="D45:AC45">SUM(D9:D12,D14:D20,D22:D30,D32:D37,D39:D43)</f>
        <v>259938193</v>
      </c>
      <c r="E45" s="93">
        <f t="shared" si="5"/>
        <v>0</v>
      </c>
      <c r="F45" s="93">
        <f t="shared" si="5"/>
        <v>186383226</v>
      </c>
      <c r="G45" s="93">
        <f t="shared" si="5"/>
        <v>404005200</v>
      </c>
      <c r="H45" s="93">
        <f t="shared" si="5"/>
        <v>198232855</v>
      </c>
      <c r="I45" s="93">
        <f t="shared" si="5"/>
        <v>10432971</v>
      </c>
      <c r="J45" s="93">
        <f t="shared" si="5"/>
        <v>0</v>
      </c>
      <c r="K45" s="93">
        <f t="shared" si="5"/>
        <v>0</v>
      </c>
      <c r="L45" s="93">
        <f t="shared" si="5"/>
        <v>0</v>
      </c>
      <c r="M45" s="93">
        <f t="shared" si="5"/>
        <v>39546942</v>
      </c>
      <c r="N45" s="93">
        <f t="shared" si="5"/>
        <v>0</v>
      </c>
      <c r="O45" s="93">
        <f t="shared" si="5"/>
        <v>4000004</v>
      </c>
      <c r="P45" s="93">
        <f t="shared" si="5"/>
        <v>28057870</v>
      </c>
      <c r="Q45" s="93">
        <f t="shared" si="5"/>
        <v>0</v>
      </c>
      <c r="R45" s="93">
        <f t="shared" si="5"/>
        <v>17827362</v>
      </c>
      <c r="S45" s="93">
        <f t="shared" si="5"/>
        <v>6472343</v>
      </c>
      <c r="T45" s="93">
        <f t="shared" si="5"/>
        <v>11881598</v>
      </c>
      <c r="U45" s="93">
        <f t="shared" si="5"/>
        <v>131514736</v>
      </c>
      <c r="V45" s="93">
        <f t="shared" si="5"/>
        <v>14485974</v>
      </c>
      <c r="W45" s="93">
        <f t="shared" si="5"/>
        <v>1</v>
      </c>
      <c r="X45" s="93">
        <f t="shared" si="5"/>
        <v>0</v>
      </c>
      <c r="Y45" s="94">
        <f t="shared" si="5"/>
        <v>1312779275</v>
      </c>
      <c r="Z45" s="92">
        <f t="shared" si="5"/>
        <v>1069032543</v>
      </c>
      <c r="AA45" s="93">
        <f t="shared" si="5"/>
        <v>9</v>
      </c>
      <c r="AB45" s="93">
        <f t="shared" si="5"/>
        <v>69673713</v>
      </c>
      <c r="AC45" s="95">
        <f t="shared" si="5"/>
        <v>1138706265</v>
      </c>
    </row>
    <row r="46" spans="1:29" ht="13.5">
      <c r="A46" s="51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3.5">
      <c r="A47" s="52"/>
      <c r="B47" s="127" t="s">
        <v>49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47:T4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622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572</v>
      </c>
      <c r="B9" s="78" t="s">
        <v>410</v>
      </c>
      <c r="C9" s="79" t="s">
        <v>411</v>
      </c>
      <c r="D9" s="80">
        <v>21000000</v>
      </c>
      <c r="E9" s="81">
        <v>0</v>
      </c>
      <c r="F9" s="81">
        <v>15000000</v>
      </c>
      <c r="G9" s="81">
        <v>111408571</v>
      </c>
      <c r="H9" s="81">
        <v>70000000</v>
      </c>
      <c r="I9" s="81">
        <v>0</v>
      </c>
      <c r="J9" s="81">
        <v>0</v>
      </c>
      <c r="K9" s="81">
        <v>0</v>
      </c>
      <c r="L9" s="81">
        <v>0</v>
      </c>
      <c r="M9" s="81">
        <v>12000000</v>
      </c>
      <c r="N9" s="81">
        <v>0</v>
      </c>
      <c r="O9" s="81">
        <v>0</v>
      </c>
      <c r="P9" s="81">
        <v>18000000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2">
        <v>247408571</v>
      </c>
      <c r="Z9" s="80">
        <v>229408571</v>
      </c>
      <c r="AA9" s="81">
        <v>0</v>
      </c>
      <c r="AB9" s="81">
        <v>0</v>
      </c>
      <c r="AC9" s="83">
        <v>229408571</v>
      </c>
    </row>
    <row r="10" spans="1:29" ht="13.5">
      <c r="A10" s="48" t="s">
        <v>572</v>
      </c>
      <c r="B10" s="78" t="s">
        <v>92</v>
      </c>
      <c r="C10" s="79" t="s">
        <v>93</v>
      </c>
      <c r="D10" s="80">
        <v>91000000</v>
      </c>
      <c r="E10" s="81">
        <v>0</v>
      </c>
      <c r="F10" s="81">
        <v>71000000</v>
      </c>
      <c r="G10" s="81">
        <v>85000000</v>
      </c>
      <c r="H10" s="81">
        <v>88000000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2">
        <v>335000000</v>
      </c>
      <c r="Z10" s="80">
        <v>335000000</v>
      </c>
      <c r="AA10" s="81">
        <v>0</v>
      </c>
      <c r="AB10" s="81">
        <v>0</v>
      </c>
      <c r="AC10" s="83">
        <v>335000000</v>
      </c>
    </row>
    <row r="11" spans="1:29" ht="13.5">
      <c r="A11" s="48" t="s">
        <v>572</v>
      </c>
      <c r="B11" s="78" t="s">
        <v>94</v>
      </c>
      <c r="C11" s="79" t="s">
        <v>95</v>
      </c>
      <c r="D11" s="80">
        <v>183604186</v>
      </c>
      <c r="E11" s="81">
        <v>3138000</v>
      </c>
      <c r="F11" s="81">
        <v>89078000</v>
      </c>
      <c r="G11" s="81">
        <v>188196556</v>
      </c>
      <c r="H11" s="81">
        <v>136856253</v>
      </c>
      <c r="I11" s="81">
        <v>0</v>
      </c>
      <c r="J11" s="81">
        <v>0</v>
      </c>
      <c r="K11" s="81">
        <v>0</v>
      </c>
      <c r="L11" s="81">
        <v>700000</v>
      </c>
      <c r="M11" s="81">
        <v>5500000</v>
      </c>
      <c r="N11" s="81">
        <v>0</v>
      </c>
      <c r="O11" s="81">
        <v>6666374</v>
      </c>
      <c r="P11" s="81">
        <v>22383059</v>
      </c>
      <c r="Q11" s="81">
        <v>0</v>
      </c>
      <c r="R11" s="81">
        <v>2500000</v>
      </c>
      <c r="S11" s="81">
        <v>4577580</v>
      </c>
      <c r="T11" s="81">
        <v>12647392</v>
      </c>
      <c r="U11" s="81">
        <v>13373000</v>
      </c>
      <c r="V11" s="81">
        <v>278320</v>
      </c>
      <c r="W11" s="81">
        <v>6000000</v>
      </c>
      <c r="X11" s="81">
        <v>0</v>
      </c>
      <c r="Y11" s="82">
        <v>675498720</v>
      </c>
      <c r="Z11" s="80">
        <v>564630040</v>
      </c>
      <c r="AA11" s="81">
        <v>25000000</v>
      </c>
      <c r="AB11" s="81">
        <v>85868680</v>
      </c>
      <c r="AC11" s="83">
        <v>675498720</v>
      </c>
    </row>
    <row r="12" spans="1:29" ht="13.5">
      <c r="A12" s="48" t="s">
        <v>572</v>
      </c>
      <c r="B12" s="78" t="s">
        <v>412</v>
      </c>
      <c r="C12" s="79" t="s">
        <v>413</v>
      </c>
      <c r="D12" s="80">
        <v>8843710</v>
      </c>
      <c r="E12" s="81">
        <v>0</v>
      </c>
      <c r="F12" s="81">
        <v>20000000</v>
      </c>
      <c r="G12" s="81">
        <v>9000000</v>
      </c>
      <c r="H12" s="81">
        <v>9759490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47603200</v>
      </c>
      <c r="Z12" s="80">
        <v>0</v>
      </c>
      <c r="AA12" s="81">
        <v>0</v>
      </c>
      <c r="AB12" s="81">
        <v>0</v>
      </c>
      <c r="AC12" s="83">
        <v>0</v>
      </c>
    </row>
    <row r="13" spans="1:29" ht="13.5">
      <c r="A13" s="48" t="s">
        <v>572</v>
      </c>
      <c r="B13" s="78" t="s">
        <v>414</v>
      </c>
      <c r="C13" s="79" t="s">
        <v>415</v>
      </c>
      <c r="D13" s="80">
        <v>35999999</v>
      </c>
      <c r="E13" s="81">
        <v>0</v>
      </c>
      <c r="F13" s="81">
        <v>13680000</v>
      </c>
      <c r="G13" s="81">
        <v>161795920</v>
      </c>
      <c r="H13" s="81">
        <v>0</v>
      </c>
      <c r="I13" s="81">
        <v>20000000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2">
        <v>231475919</v>
      </c>
      <c r="Z13" s="80">
        <v>224635919</v>
      </c>
      <c r="AA13" s="81">
        <v>0</v>
      </c>
      <c r="AB13" s="81">
        <v>6840000</v>
      </c>
      <c r="AC13" s="83">
        <v>231475919</v>
      </c>
    </row>
    <row r="14" spans="1:29" ht="13.5">
      <c r="A14" s="48" t="s">
        <v>573</v>
      </c>
      <c r="B14" s="78" t="s">
        <v>537</v>
      </c>
      <c r="C14" s="79" t="s">
        <v>538</v>
      </c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2660000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200000</v>
      </c>
      <c r="V14" s="81">
        <v>0</v>
      </c>
      <c r="W14" s="81">
        <v>0</v>
      </c>
      <c r="X14" s="81">
        <v>0</v>
      </c>
      <c r="Y14" s="82">
        <v>2860000</v>
      </c>
      <c r="Z14" s="80">
        <v>0</v>
      </c>
      <c r="AA14" s="81">
        <v>0</v>
      </c>
      <c r="AB14" s="81">
        <v>2860000</v>
      </c>
      <c r="AC14" s="83">
        <v>2860000</v>
      </c>
    </row>
    <row r="15" spans="1:29" ht="12.75">
      <c r="A15" s="49"/>
      <c r="B15" s="84" t="s">
        <v>623</v>
      </c>
      <c r="C15" s="85"/>
      <c r="D15" s="86">
        <f aca="true" t="shared" si="0" ref="D15:AC15">SUM(D9:D14)</f>
        <v>340447895</v>
      </c>
      <c r="E15" s="87">
        <f t="shared" si="0"/>
        <v>3138000</v>
      </c>
      <c r="F15" s="87">
        <f t="shared" si="0"/>
        <v>208758000</v>
      </c>
      <c r="G15" s="87">
        <f t="shared" si="0"/>
        <v>555401047</v>
      </c>
      <c r="H15" s="87">
        <f t="shared" si="0"/>
        <v>304615743</v>
      </c>
      <c r="I15" s="87">
        <f t="shared" si="0"/>
        <v>20000000</v>
      </c>
      <c r="J15" s="87">
        <f t="shared" si="0"/>
        <v>0</v>
      </c>
      <c r="K15" s="87">
        <f t="shared" si="0"/>
        <v>0</v>
      </c>
      <c r="L15" s="87">
        <f t="shared" si="0"/>
        <v>700000</v>
      </c>
      <c r="M15" s="87">
        <f t="shared" si="0"/>
        <v>20160000</v>
      </c>
      <c r="N15" s="87">
        <f t="shared" si="0"/>
        <v>0</v>
      </c>
      <c r="O15" s="87">
        <f t="shared" si="0"/>
        <v>6666374</v>
      </c>
      <c r="P15" s="87">
        <f t="shared" si="0"/>
        <v>40383059</v>
      </c>
      <c r="Q15" s="87">
        <f t="shared" si="0"/>
        <v>0</v>
      </c>
      <c r="R15" s="87">
        <f t="shared" si="0"/>
        <v>2500000</v>
      </c>
      <c r="S15" s="87">
        <f t="shared" si="0"/>
        <v>4577580</v>
      </c>
      <c r="T15" s="87">
        <f t="shared" si="0"/>
        <v>12647392</v>
      </c>
      <c r="U15" s="87">
        <f t="shared" si="0"/>
        <v>13573000</v>
      </c>
      <c r="V15" s="87">
        <f t="shared" si="0"/>
        <v>278320</v>
      </c>
      <c r="W15" s="87">
        <f t="shared" si="0"/>
        <v>6000000</v>
      </c>
      <c r="X15" s="87">
        <f t="shared" si="0"/>
        <v>0</v>
      </c>
      <c r="Y15" s="88">
        <f t="shared" si="0"/>
        <v>1539846410</v>
      </c>
      <c r="Z15" s="86">
        <f t="shared" si="0"/>
        <v>1353674530</v>
      </c>
      <c r="AA15" s="87">
        <f t="shared" si="0"/>
        <v>25000000</v>
      </c>
      <c r="AB15" s="87">
        <f t="shared" si="0"/>
        <v>95568680</v>
      </c>
      <c r="AC15" s="89">
        <f t="shared" si="0"/>
        <v>1474243210</v>
      </c>
    </row>
    <row r="16" spans="1:29" ht="13.5">
      <c r="A16" s="48" t="s">
        <v>572</v>
      </c>
      <c r="B16" s="78" t="s">
        <v>416</v>
      </c>
      <c r="C16" s="79" t="s">
        <v>417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250000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280500</v>
      </c>
      <c r="T16" s="81">
        <v>588091</v>
      </c>
      <c r="U16" s="81">
        <v>0</v>
      </c>
      <c r="V16" s="81">
        <v>400000</v>
      </c>
      <c r="W16" s="81">
        <v>0</v>
      </c>
      <c r="X16" s="81">
        <v>0</v>
      </c>
      <c r="Y16" s="82">
        <v>1518591</v>
      </c>
      <c r="Z16" s="80">
        <v>0</v>
      </c>
      <c r="AA16" s="81">
        <v>0</v>
      </c>
      <c r="AB16" s="81">
        <v>1118591</v>
      </c>
      <c r="AC16" s="83">
        <v>1118591</v>
      </c>
    </row>
    <row r="17" spans="1:29" ht="13.5">
      <c r="A17" s="48" t="s">
        <v>572</v>
      </c>
      <c r="B17" s="78" t="s">
        <v>418</v>
      </c>
      <c r="C17" s="79" t="s">
        <v>419</v>
      </c>
      <c r="D17" s="80">
        <v>1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1</v>
      </c>
      <c r="Z17" s="80">
        <v>1</v>
      </c>
      <c r="AA17" s="81">
        <v>0</v>
      </c>
      <c r="AB17" s="81">
        <v>0</v>
      </c>
      <c r="AC17" s="83">
        <v>1</v>
      </c>
    </row>
    <row r="18" spans="1:29" ht="13.5">
      <c r="A18" s="48" t="s">
        <v>572</v>
      </c>
      <c r="B18" s="78" t="s">
        <v>420</v>
      </c>
      <c r="C18" s="79" t="s">
        <v>421</v>
      </c>
      <c r="D18" s="80">
        <v>43376508</v>
      </c>
      <c r="E18" s="81">
        <v>0</v>
      </c>
      <c r="F18" s="81">
        <v>12479148</v>
      </c>
      <c r="G18" s="81">
        <v>0</v>
      </c>
      <c r="H18" s="81">
        <v>0</v>
      </c>
      <c r="I18" s="81">
        <v>7953732</v>
      </c>
      <c r="J18" s="81">
        <v>0</v>
      </c>
      <c r="K18" s="81">
        <v>0</v>
      </c>
      <c r="L18" s="81">
        <v>0</v>
      </c>
      <c r="M18" s="81">
        <v>33408144</v>
      </c>
      <c r="N18" s="81">
        <v>0</v>
      </c>
      <c r="O18" s="81">
        <v>0</v>
      </c>
      <c r="P18" s="81">
        <v>8783088</v>
      </c>
      <c r="Q18" s="81">
        <v>0</v>
      </c>
      <c r="R18" s="81">
        <v>138672</v>
      </c>
      <c r="S18" s="81">
        <v>1352040</v>
      </c>
      <c r="T18" s="81">
        <v>3730980</v>
      </c>
      <c r="U18" s="81">
        <v>9069060</v>
      </c>
      <c r="V18" s="81">
        <v>6564600</v>
      </c>
      <c r="W18" s="81">
        <v>0</v>
      </c>
      <c r="X18" s="81">
        <v>0</v>
      </c>
      <c r="Y18" s="82">
        <v>126855972</v>
      </c>
      <c r="Z18" s="80">
        <v>94346124</v>
      </c>
      <c r="AA18" s="81">
        <v>0</v>
      </c>
      <c r="AB18" s="81">
        <v>0</v>
      </c>
      <c r="AC18" s="83">
        <v>94346124</v>
      </c>
    </row>
    <row r="19" spans="1:29" ht="13.5">
      <c r="A19" s="48" t="s">
        <v>572</v>
      </c>
      <c r="B19" s="78" t="s">
        <v>422</v>
      </c>
      <c r="C19" s="79" t="s">
        <v>423</v>
      </c>
      <c r="D19" s="80">
        <v>14506073</v>
      </c>
      <c r="E19" s="81">
        <v>0</v>
      </c>
      <c r="F19" s="81">
        <v>11000000</v>
      </c>
      <c r="G19" s="81">
        <v>0</v>
      </c>
      <c r="H19" s="81">
        <v>0</v>
      </c>
      <c r="I19" s="81">
        <v>5879349</v>
      </c>
      <c r="J19" s="81">
        <v>0</v>
      </c>
      <c r="K19" s="81">
        <v>0</v>
      </c>
      <c r="L19" s="81">
        <v>0</v>
      </c>
      <c r="M19" s="81">
        <v>15633629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200000</v>
      </c>
      <c r="T19" s="81">
        <v>0</v>
      </c>
      <c r="U19" s="81">
        <v>7038770</v>
      </c>
      <c r="V19" s="81">
        <v>0</v>
      </c>
      <c r="W19" s="81">
        <v>0</v>
      </c>
      <c r="X19" s="81">
        <v>0</v>
      </c>
      <c r="Y19" s="82">
        <v>54257821</v>
      </c>
      <c r="Z19" s="80">
        <v>47219051</v>
      </c>
      <c r="AA19" s="81">
        <v>0</v>
      </c>
      <c r="AB19" s="81">
        <v>7038770</v>
      </c>
      <c r="AC19" s="83">
        <v>54257821</v>
      </c>
    </row>
    <row r="20" spans="1:29" ht="13.5">
      <c r="A20" s="48" t="s">
        <v>572</v>
      </c>
      <c r="B20" s="78" t="s">
        <v>424</v>
      </c>
      <c r="C20" s="79" t="s">
        <v>425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2745760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2745760</v>
      </c>
      <c r="Z20" s="80">
        <v>0</v>
      </c>
      <c r="AA20" s="81">
        <v>0</v>
      </c>
      <c r="AB20" s="81">
        <v>0</v>
      </c>
      <c r="AC20" s="83">
        <v>0</v>
      </c>
    </row>
    <row r="21" spans="1:29" ht="13.5">
      <c r="A21" s="48" t="s">
        <v>573</v>
      </c>
      <c r="B21" s="78" t="s">
        <v>539</v>
      </c>
      <c r="C21" s="79" t="s">
        <v>540</v>
      </c>
      <c r="D21" s="80">
        <v>0</v>
      </c>
      <c r="E21" s="81">
        <v>0</v>
      </c>
      <c r="F21" s="81">
        <v>0</v>
      </c>
      <c r="G21" s="81">
        <v>303981500</v>
      </c>
      <c r="H21" s="81">
        <v>40000000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26482281</v>
      </c>
      <c r="S21" s="81">
        <v>6142923</v>
      </c>
      <c r="T21" s="81">
        <v>1323212</v>
      </c>
      <c r="U21" s="81">
        <v>165375</v>
      </c>
      <c r="V21" s="81">
        <v>21372000</v>
      </c>
      <c r="W21" s="81">
        <v>5755220659</v>
      </c>
      <c r="X21" s="81">
        <v>0</v>
      </c>
      <c r="Y21" s="82">
        <v>6154687950</v>
      </c>
      <c r="Z21" s="80">
        <v>337496388</v>
      </c>
      <c r="AA21" s="81">
        <v>0</v>
      </c>
      <c r="AB21" s="81">
        <v>5817191562</v>
      </c>
      <c r="AC21" s="83">
        <v>6154687950</v>
      </c>
    </row>
    <row r="22" spans="1:29" ht="12.75">
      <c r="A22" s="49"/>
      <c r="B22" s="84" t="s">
        <v>624</v>
      </c>
      <c r="C22" s="85"/>
      <c r="D22" s="86">
        <f aca="true" t="shared" si="1" ref="D22:AC22">SUM(D16:D21)</f>
        <v>57882582</v>
      </c>
      <c r="E22" s="87">
        <f t="shared" si="1"/>
        <v>0</v>
      </c>
      <c r="F22" s="87">
        <f t="shared" si="1"/>
        <v>23479148</v>
      </c>
      <c r="G22" s="87">
        <f t="shared" si="1"/>
        <v>303981500</v>
      </c>
      <c r="H22" s="87">
        <f t="shared" si="1"/>
        <v>40000000</v>
      </c>
      <c r="I22" s="87">
        <f t="shared" si="1"/>
        <v>13833081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87">
        <f t="shared" si="1"/>
        <v>49291773</v>
      </c>
      <c r="N22" s="87">
        <f t="shared" si="1"/>
        <v>0</v>
      </c>
      <c r="O22" s="87">
        <f t="shared" si="1"/>
        <v>0</v>
      </c>
      <c r="P22" s="87">
        <f t="shared" si="1"/>
        <v>8783088</v>
      </c>
      <c r="Q22" s="87">
        <f t="shared" si="1"/>
        <v>0</v>
      </c>
      <c r="R22" s="87">
        <f t="shared" si="1"/>
        <v>26620953</v>
      </c>
      <c r="S22" s="87">
        <f t="shared" si="1"/>
        <v>10721223</v>
      </c>
      <c r="T22" s="87">
        <f t="shared" si="1"/>
        <v>5642283</v>
      </c>
      <c r="U22" s="87">
        <f t="shared" si="1"/>
        <v>16273205</v>
      </c>
      <c r="V22" s="87">
        <f t="shared" si="1"/>
        <v>28336600</v>
      </c>
      <c r="W22" s="87">
        <f t="shared" si="1"/>
        <v>5755220659</v>
      </c>
      <c r="X22" s="87">
        <f t="shared" si="1"/>
        <v>0</v>
      </c>
      <c r="Y22" s="88">
        <f t="shared" si="1"/>
        <v>6340066095</v>
      </c>
      <c r="Z22" s="86">
        <f t="shared" si="1"/>
        <v>479061564</v>
      </c>
      <c r="AA22" s="87">
        <f t="shared" si="1"/>
        <v>0</v>
      </c>
      <c r="AB22" s="87">
        <f t="shared" si="1"/>
        <v>5825348923</v>
      </c>
      <c r="AC22" s="89">
        <f t="shared" si="1"/>
        <v>6304410487</v>
      </c>
    </row>
    <row r="23" spans="1:29" ht="13.5">
      <c r="A23" s="48" t="s">
        <v>572</v>
      </c>
      <c r="B23" s="78" t="s">
        <v>426</v>
      </c>
      <c r="C23" s="79" t="s">
        <v>427</v>
      </c>
      <c r="D23" s="80">
        <v>6951650</v>
      </c>
      <c r="E23" s="81">
        <v>0</v>
      </c>
      <c r="F23" s="81">
        <v>15000000</v>
      </c>
      <c r="G23" s="81">
        <v>0</v>
      </c>
      <c r="H23" s="81">
        <v>0</v>
      </c>
      <c r="I23" s="81">
        <v>4930200</v>
      </c>
      <c r="J23" s="81">
        <v>0</v>
      </c>
      <c r="K23" s="81">
        <v>0</v>
      </c>
      <c r="L23" s="81">
        <v>0</v>
      </c>
      <c r="M23" s="81">
        <v>6000000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32881850</v>
      </c>
      <c r="Z23" s="80">
        <v>32881850</v>
      </c>
      <c r="AA23" s="81">
        <v>0</v>
      </c>
      <c r="AB23" s="81">
        <v>0</v>
      </c>
      <c r="AC23" s="83">
        <v>32881850</v>
      </c>
    </row>
    <row r="24" spans="1:29" ht="13.5">
      <c r="A24" s="48" t="s">
        <v>572</v>
      </c>
      <c r="B24" s="78" t="s">
        <v>428</v>
      </c>
      <c r="C24" s="79" t="s">
        <v>429</v>
      </c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2">
        <v>0</v>
      </c>
      <c r="Z24" s="80">
        <v>0</v>
      </c>
      <c r="AA24" s="81">
        <v>0</v>
      </c>
      <c r="AB24" s="81">
        <v>0</v>
      </c>
      <c r="AC24" s="83">
        <v>0</v>
      </c>
    </row>
    <row r="25" spans="1:29" ht="13.5">
      <c r="A25" s="48" t="s">
        <v>572</v>
      </c>
      <c r="B25" s="78" t="s">
        <v>430</v>
      </c>
      <c r="C25" s="79" t="s">
        <v>431</v>
      </c>
      <c r="D25" s="80">
        <v>23820320</v>
      </c>
      <c r="E25" s="81">
        <v>0</v>
      </c>
      <c r="F25" s="81">
        <v>11100500</v>
      </c>
      <c r="G25" s="81">
        <v>9741600</v>
      </c>
      <c r="H25" s="81">
        <v>0</v>
      </c>
      <c r="I25" s="81">
        <v>0</v>
      </c>
      <c r="J25" s="81">
        <v>0</v>
      </c>
      <c r="K25" s="81">
        <v>0</v>
      </c>
      <c r="L25" s="81">
        <v>3932600</v>
      </c>
      <c r="M25" s="81">
        <v>27303480</v>
      </c>
      <c r="N25" s="81">
        <v>0</v>
      </c>
      <c r="O25" s="81">
        <v>0</v>
      </c>
      <c r="P25" s="81">
        <v>1235960</v>
      </c>
      <c r="Q25" s="81">
        <v>0</v>
      </c>
      <c r="R25" s="81">
        <v>617980</v>
      </c>
      <c r="S25" s="81">
        <v>561800</v>
      </c>
      <c r="T25" s="81">
        <v>13483</v>
      </c>
      <c r="U25" s="81">
        <v>0</v>
      </c>
      <c r="V25" s="81">
        <v>3415744</v>
      </c>
      <c r="W25" s="81">
        <v>0</v>
      </c>
      <c r="X25" s="81">
        <v>0</v>
      </c>
      <c r="Y25" s="82">
        <v>81743467</v>
      </c>
      <c r="Z25" s="80">
        <v>51662460</v>
      </c>
      <c r="AA25" s="81">
        <v>0</v>
      </c>
      <c r="AB25" s="81">
        <v>30081007</v>
      </c>
      <c r="AC25" s="83">
        <v>81743467</v>
      </c>
    </row>
    <row r="26" spans="1:29" ht="13.5">
      <c r="A26" s="48" t="s">
        <v>572</v>
      </c>
      <c r="B26" s="78" t="s">
        <v>432</v>
      </c>
      <c r="C26" s="79" t="s">
        <v>433</v>
      </c>
      <c r="D26" s="80">
        <v>15485000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1285000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262000</v>
      </c>
      <c r="T26" s="81">
        <v>0</v>
      </c>
      <c r="U26" s="81">
        <v>7000000</v>
      </c>
      <c r="V26" s="81">
        <v>0</v>
      </c>
      <c r="W26" s="81">
        <v>0</v>
      </c>
      <c r="X26" s="81">
        <v>0</v>
      </c>
      <c r="Y26" s="82">
        <v>24032000</v>
      </c>
      <c r="Z26" s="80">
        <v>15485000</v>
      </c>
      <c r="AA26" s="81">
        <v>0</v>
      </c>
      <c r="AB26" s="81">
        <v>8547000</v>
      </c>
      <c r="AC26" s="83">
        <v>24032000</v>
      </c>
    </row>
    <row r="27" spans="1:29" ht="13.5">
      <c r="A27" s="48" t="s">
        <v>572</v>
      </c>
      <c r="B27" s="78" t="s">
        <v>434</v>
      </c>
      <c r="C27" s="79" t="s">
        <v>435</v>
      </c>
      <c r="D27" s="80">
        <v>7614045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750000</v>
      </c>
      <c r="M27" s="81">
        <v>3800000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3378560</v>
      </c>
      <c r="T27" s="81">
        <v>189280</v>
      </c>
      <c r="U27" s="81">
        <v>0</v>
      </c>
      <c r="V27" s="81">
        <v>2000000</v>
      </c>
      <c r="W27" s="81">
        <v>0</v>
      </c>
      <c r="X27" s="81">
        <v>0</v>
      </c>
      <c r="Y27" s="82">
        <v>17731885</v>
      </c>
      <c r="Z27" s="80">
        <v>25183495</v>
      </c>
      <c r="AA27" s="81">
        <v>0</v>
      </c>
      <c r="AB27" s="81">
        <v>8800000</v>
      </c>
      <c r="AC27" s="83">
        <v>33983495</v>
      </c>
    </row>
    <row r="28" spans="1:29" ht="13.5">
      <c r="A28" s="48" t="s">
        <v>573</v>
      </c>
      <c r="B28" s="78" t="s">
        <v>541</v>
      </c>
      <c r="C28" s="79" t="s">
        <v>542</v>
      </c>
      <c r="D28" s="80">
        <v>0</v>
      </c>
      <c r="E28" s="81">
        <v>0</v>
      </c>
      <c r="F28" s="81">
        <v>0</v>
      </c>
      <c r="G28" s="81">
        <v>491311436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323400</v>
      </c>
      <c r="Q28" s="81">
        <v>0</v>
      </c>
      <c r="R28" s="81">
        <v>0</v>
      </c>
      <c r="S28" s="81">
        <v>630630</v>
      </c>
      <c r="T28" s="81">
        <v>840840</v>
      </c>
      <c r="U28" s="81">
        <v>0</v>
      </c>
      <c r="V28" s="81">
        <v>0</v>
      </c>
      <c r="W28" s="81">
        <v>0</v>
      </c>
      <c r="X28" s="81">
        <v>0</v>
      </c>
      <c r="Y28" s="82">
        <v>493106306</v>
      </c>
      <c r="Z28" s="80">
        <v>491311436</v>
      </c>
      <c r="AA28" s="81">
        <v>0</v>
      </c>
      <c r="AB28" s="81">
        <v>1794870</v>
      </c>
      <c r="AC28" s="83">
        <v>493106306</v>
      </c>
    </row>
    <row r="29" spans="1:29" ht="12.75">
      <c r="A29" s="49"/>
      <c r="B29" s="84" t="s">
        <v>625</v>
      </c>
      <c r="C29" s="85"/>
      <c r="D29" s="86">
        <f aca="true" t="shared" si="2" ref="D29:AC29">SUM(D23:D28)</f>
        <v>53871015</v>
      </c>
      <c r="E29" s="87">
        <f t="shared" si="2"/>
        <v>0</v>
      </c>
      <c r="F29" s="87">
        <f t="shared" si="2"/>
        <v>26100500</v>
      </c>
      <c r="G29" s="87">
        <f t="shared" si="2"/>
        <v>501053036</v>
      </c>
      <c r="H29" s="87">
        <f t="shared" si="2"/>
        <v>0</v>
      </c>
      <c r="I29" s="87">
        <f t="shared" si="2"/>
        <v>4930200</v>
      </c>
      <c r="J29" s="87">
        <f t="shared" si="2"/>
        <v>0</v>
      </c>
      <c r="K29" s="87">
        <f t="shared" si="2"/>
        <v>0</v>
      </c>
      <c r="L29" s="87">
        <f t="shared" si="2"/>
        <v>5967600</v>
      </c>
      <c r="M29" s="87">
        <f t="shared" si="2"/>
        <v>37103480</v>
      </c>
      <c r="N29" s="87">
        <f t="shared" si="2"/>
        <v>0</v>
      </c>
      <c r="O29" s="87">
        <f t="shared" si="2"/>
        <v>0</v>
      </c>
      <c r="P29" s="87">
        <f t="shared" si="2"/>
        <v>1559360</v>
      </c>
      <c r="Q29" s="87">
        <f t="shared" si="2"/>
        <v>0</v>
      </c>
      <c r="R29" s="87">
        <f t="shared" si="2"/>
        <v>617980</v>
      </c>
      <c r="S29" s="87">
        <f t="shared" si="2"/>
        <v>4832990</v>
      </c>
      <c r="T29" s="87">
        <f t="shared" si="2"/>
        <v>1043603</v>
      </c>
      <c r="U29" s="87">
        <f t="shared" si="2"/>
        <v>7000000</v>
      </c>
      <c r="V29" s="87">
        <f t="shared" si="2"/>
        <v>5415744</v>
      </c>
      <c r="W29" s="87">
        <f t="shared" si="2"/>
        <v>0</v>
      </c>
      <c r="X29" s="87">
        <f t="shared" si="2"/>
        <v>0</v>
      </c>
      <c r="Y29" s="88">
        <f t="shared" si="2"/>
        <v>649495508</v>
      </c>
      <c r="Z29" s="86">
        <f t="shared" si="2"/>
        <v>616524241</v>
      </c>
      <c r="AA29" s="87">
        <f t="shared" si="2"/>
        <v>0</v>
      </c>
      <c r="AB29" s="87">
        <f t="shared" si="2"/>
        <v>49222877</v>
      </c>
      <c r="AC29" s="89">
        <f t="shared" si="2"/>
        <v>665747118</v>
      </c>
    </row>
    <row r="30" spans="1:29" ht="13.5">
      <c r="A30" s="48" t="s">
        <v>572</v>
      </c>
      <c r="B30" s="78" t="s">
        <v>96</v>
      </c>
      <c r="C30" s="79" t="s">
        <v>97</v>
      </c>
      <c r="D30" s="80">
        <v>52637601</v>
      </c>
      <c r="E30" s="81">
        <v>0</v>
      </c>
      <c r="F30" s="81">
        <v>24800000</v>
      </c>
      <c r="G30" s="81">
        <v>42867029</v>
      </c>
      <c r="H30" s="81">
        <v>27000000</v>
      </c>
      <c r="I30" s="81">
        <v>0</v>
      </c>
      <c r="J30" s="81">
        <v>0</v>
      </c>
      <c r="K30" s="81">
        <v>0</v>
      </c>
      <c r="L30" s="81">
        <v>0</v>
      </c>
      <c r="M30" s="81">
        <v>22873970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2">
        <v>170178600</v>
      </c>
      <c r="Z30" s="80">
        <v>170178600</v>
      </c>
      <c r="AA30" s="81">
        <v>0</v>
      </c>
      <c r="AB30" s="81">
        <v>0</v>
      </c>
      <c r="AC30" s="83">
        <v>170178600</v>
      </c>
    </row>
    <row r="31" spans="1:29" ht="13.5">
      <c r="A31" s="48" t="s">
        <v>572</v>
      </c>
      <c r="B31" s="78" t="s">
        <v>436</v>
      </c>
      <c r="C31" s="79" t="s">
        <v>437</v>
      </c>
      <c r="D31" s="80">
        <v>0</v>
      </c>
      <c r="E31" s="81">
        <v>0</v>
      </c>
      <c r="F31" s="81">
        <v>0</v>
      </c>
      <c r="G31" s="81">
        <v>25000000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5506000</v>
      </c>
      <c r="V31" s="81">
        <v>0</v>
      </c>
      <c r="W31" s="81">
        <v>0</v>
      </c>
      <c r="X31" s="81">
        <v>0</v>
      </c>
      <c r="Y31" s="82">
        <v>30506000</v>
      </c>
      <c r="Z31" s="80">
        <v>25000000</v>
      </c>
      <c r="AA31" s="81">
        <v>0</v>
      </c>
      <c r="AB31" s="81">
        <v>5506000</v>
      </c>
      <c r="AC31" s="83">
        <v>30506000</v>
      </c>
    </row>
    <row r="32" spans="1:29" ht="13.5">
      <c r="A32" s="48" t="s">
        <v>572</v>
      </c>
      <c r="B32" s="78" t="s">
        <v>98</v>
      </c>
      <c r="C32" s="79" t="s">
        <v>99</v>
      </c>
      <c r="D32" s="80">
        <v>0</v>
      </c>
      <c r="E32" s="81">
        <v>0</v>
      </c>
      <c r="F32" s="81">
        <v>13043478</v>
      </c>
      <c r="G32" s="81">
        <v>23478260</v>
      </c>
      <c r="H32" s="81">
        <v>47679739</v>
      </c>
      <c r="I32" s="81">
        <v>0</v>
      </c>
      <c r="J32" s="81">
        <v>0</v>
      </c>
      <c r="K32" s="81">
        <v>0</v>
      </c>
      <c r="L32" s="81">
        <v>0</v>
      </c>
      <c r="M32" s="81">
        <v>20869565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8695652</v>
      </c>
      <c r="V32" s="81">
        <v>0</v>
      </c>
      <c r="W32" s="81">
        <v>0</v>
      </c>
      <c r="X32" s="81">
        <v>0</v>
      </c>
      <c r="Y32" s="82">
        <v>113766694</v>
      </c>
      <c r="Z32" s="80">
        <v>98984086</v>
      </c>
      <c r="AA32" s="81">
        <v>0</v>
      </c>
      <c r="AB32" s="81">
        <v>14782608</v>
      </c>
      <c r="AC32" s="83">
        <v>113766694</v>
      </c>
    </row>
    <row r="33" spans="1:29" ht="13.5">
      <c r="A33" s="48" t="s">
        <v>573</v>
      </c>
      <c r="B33" s="78" t="s">
        <v>545</v>
      </c>
      <c r="C33" s="79" t="s">
        <v>546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130000</v>
      </c>
      <c r="N33" s="81">
        <v>0</v>
      </c>
      <c r="O33" s="81">
        <v>0</v>
      </c>
      <c r="P33" s="81">
        <v>278823</v>
      </c>
      <c r="Q33" s="81">
        <v>0</v>
      </c>
      <c r="R33" s="81">
        <v>70000</v>
      </c>
      <c r="S33" s="81">
        <v>0</v>
      </c>
      <c r="T33" s="81">
        <v>159706</v>
      </c>
      <c r="U33" s="81">
        <v>220000</v>
      </c>
      <c r="V33" s="81">
        <v>0</v>
      </c>
      <c r="W33" s="81">
        <v>0</v>
      </c>
      <c r="X33" s="81">
        <v>0</v>
      </c>
      <c r="Y33" s="82">
        <v>858529</v>
      </c>
      <c r="Z33" s="80">
        <v>0</v>
      </c>
      <c r="AA33" s="81">
        <v>0</v>
      </c>
      <c r="AB33" s="81">
        <v>858529</v>
      </c>
      <c r="AC33" s="83">
        <v>858529</v>
      </c>
    </row>
    <row r="34" spans="1:29" ht="12.75">
      <c r="A34" s="49"/>
      <c r="B34" s="84" t="s">
        <v>626</v>
      </c>
      <c r="C34" s="85"/>
      <c r="D34" s="86">
        <f aca="true" t="shared" si="3" ref="D34:AC34">SUM(D30:D33)</f>
        <v>52637601</v>
      </c>
      <c r="E34" s="87">
        <f t="shared" si="3"/>
        <v>0</v>
      </c>
      <c r="F34" s="87">
        <f t="shared" si="3"/>
        <v>37843478</v>
      </c>
      <c r="G34" s="87">
        <f t="shared" si="3"/>
        <v>91345289</v>
      </c>
      <c r="H34" s="87">
        <f t="shared" si="3"/>
        <v>74679739</v>
      </c>
      <c r="I34" s="87">
        <f t="shared" si="3"/>
        <v>0</v>
      </c>
      <c r="J34" s="87">
        <f t="shared" si="3"/>
        <v>0</v>
      </c>
      <c r="K34" s="87">
        <f t="shared" si="3"/>
        <v>0</v>
      </c>
      <c r="L34" s="87">
        <f t="shared" si="3"/>
        <v>0</v>
      </c>
      <c r="M34" s="87">
        <f t="shared" si="3"/>
        <v>43873535</v>
      </c>
      <c r="N34" s="87">
        <f t="shared" si="3"/>
        <v>0</v>
      </c>
      <c r="O34" s="87">
        <f t="shared" si="3"/>
        <v>0</v>
      </c>
      <c r="P34" s="87">
        <f t="shared" si="3"/>
        <v>278823</v>
      </c>
      <c r="Q34" s="87">
        <f t="shared" si="3"/>
        <v>0</v>
      </c>
      <c r="R34" s="87">
        <f t="shared" si="3"/>
        <v>70000</v>
      </c>
      <c r="S34" s="87">
        <f t="shared" si="3"/>
        <v>0</v>
      </c>
      <c r="T34" s="87">
        <f t="shared" si="3"/>
        <v>159706</v>
      </c>
      <c r="U34" s="87">
        <f t="shared" si="3"/>
        <v>14421652</v>
      </c>
      <c r="V34" s="87">
        <f t="shared" si="3"/>
        <v>0</v>
      </c>
      <c r="W34" s="87">
        <f t="shared" si="3"/>
        <v>0</v>
      </c>
      <c r="X34" s="87">
        <f t="shared" si="3"/>
        <v>0</v>
      </c>
      <c r="Y34" s="88">
        <f t="shared" si="3"/>
        <v>315309823</v>
      </c>
      <c r="Z34" s="86">
        <f t="shared" si="3"/>
        <v>294162686</v>
      </c>
      <c r="AA34" s="87">
        <f t="shared" si="3"/>
        <v>0</v>
      </c>
      <c r="AB34" s="87">
        <f t="shared" si="3"/>
        <v>21147137</v>
      </c>
      <c r="AC34" s="89">
        <f t="shared" si="3"/>
        <v>315309823</v>
      </c>
    </row>
    <row r="35" spans="1:29" ht="12.75">
      <c r="A35" s="50"/>
      <c r="B35" s="90" t="s">
        <v>627</v>
      </c>
      <c r="C35" s="91"/>
      <c r="D35" s="92">
        <f aca="true" t="shared" si="4" ref="D35:AC35">SUM(D9:D14,D16:D21,D23:D28,D30:D33)</f>
        <v>504839093</v>
      </c>
      <c r="E35" s="93">
        <f t="shared" si="4"/>
        <v>3138000</v>
      </c>
      <c r="F35" s="93">
        <f t="shared" si="4"/>
        <v>296181126</v>
      </c>
      <c r="G35" s="93">
        <f t="shared" si="4"/>
        <v>1451780872</v>
      </c>
      <c r="H35" s="93">
        <f t="shared" si="4"/>
        <v>419295482</v>
      </c>
      <c r="I35" s="93">
        <f t="shared" si="4"/>
        <v>38763281</v>
      </c>
      <c r="J35" s="93">
        <f t="shared" si="4"/>
        <v>0</v>
      </c>
      <c r="K35" s="93">
        <f t="shared" si="4"/>
        <v>0</v>
      </c>
      <c r="L35" s="93">
        <f t="shared" si="4"/>
        <v>6667600</v>
      </c>
      <c r="M35" s="93">
        <f t="shared" si="4"/>
        <v>150428788</v>
      </c>
      <c r="N35" s="93">
        <f t="shared" si="4"/>
        <v>0</v>
      </c>
      <c r="O35" s="93">
        <f t="shared" si="4"/>
        <v>6666374</v>
      </c>
      <c r="P35" s="93">
        <f t="shared" si="4"/>
        <v>51004330</v>
      </c>
      <c r="Q35" s="93">
        <f t="shared" si="4"/>
        <v>0</v>
      </c>
      <c r="R35" s="93">
        <f t="shared" si="4"/>
        <v>29808933</v>
      </c>
      <c r="S35" s="93">
        <f t="shared" si="4"/>
        <v>20131793</v>
      </c>
      <c r="T35" s="93">
        <f t="shared" si="4"/>
        <v>19492984</v>
      </c>
      <c r="U35" s="93">
        <f t="shared" si="4"/>
        <v>51267857</v>
      </c>
      <c r="V35" s="93">
        <f t="shared" si="4"/>
        <v>34030664</v>
      </c>
      <c r="W35" s="93">
        <f t="shared" si="4"/>
        <v>5761220659</v>
      </c>
      <c r="X35" s="93">
        <f t="shared" si="4"/>
        <v>0</v>
      </c>
      <c r="Y35" s="94">
        <f t="shared" si="4"/>
        <v>8844717836</v>
      </c>
      <c r="Z35" s="92">
        <f t="shared" si="4"/>
        <v>2743423021</v>
      </c>
      <c r="AA35" s="93">
        <f t="shared" si="4"/>
        <v>25000000</v>
      </c>
      <c r="AB35" s="93">
        <f t="shared" si="4"/>
        <v>5991287617</v>
      </c>
      <c r="AC35" s="95">
        <f t="shared" si="4"/>
        <v>8759710638</v>
      </c>
    </row>
    <row r="36" spans="1:29" ht="13.5">
      <c r="A36" s="51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3.5">
      <c r="A37" s="52"/>
      <c r="B37" s="127" t="s">
        <v>49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2.75">
      <c r="A38" s="5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2.75">
      <c r="A39" s="5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37:T3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628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570</v>
      </c>
      <c r="B9" s="78" t="s">
        <v>53</v>
      </c>
      <c r="C9" s="79" t="s">
        <v>54</v>
      </c>
      <c r="D9" s="80">
        <v>2354880406</v>
      </c>
      <c r="E9" s="81">
        <v>395168439</v>
      </c>
      <c r="F9" s="81">
        <v>1010530668</v>
      </c>
      <c r="G9" s="81">
        <v>1197469440</v>
      </c>
      <c r="H9" s="81">
        <v>2271328056</v>
      </c>
      <c r="I9" s="81">
        <v>522634212</v>
      </c>
      <c r="J9" s="81">
        <v>0</v>
      </c>
      <c r="K9" s="81">
        <v>206874449</v>
      </c>
      <c r="L9" s="81">
        <v>83050000</v>
      </c>
      <c r="M9" s="81">
        <v>820773271</v>
      </c>
      <c r="N9" s="81">
        <v>0</v>
      </c>
      <c r="O9" s="81">
        <v>21150000</v>
      </c>
      <c r="P9" s="81">
        <v>913193338</v>
      </c>
      <c r="Q9" s="81">
        <v>0</v>
      </c>
      <c r="R9" s="81">
        <v>23650000</v>
      </c>
      <c r="S9" s="81">
        <v>269724673</v>
      </c>
      <c r="T9" s="81">
        <v>87280367</v>
      </c>
      <c r="U9" s="81">
        <v>119096336</v>
      </c>
      <c r="V9" s="81">
        <v>407690719</v>
      </c>
      <c r="W9" s="81">
        <v>0</v>
      </c>
      <c r="X9" s="81">
        <v>0</v>
      </c>
      <c r="Y9" s="82">
        <v>10704494374</v>
      </c>
      <c r="Z9" s="80">
        <v>3424875224</v>
      </c>
      <c r="AA9" s="81">
        <v>5000000000</v>
      </c>
      <c r="AB9" s="81">
        <v>2263928964</v>
      </c>
      <c r="AC9" s="83">
        <v>10688804188</v>
      </c>
    </row>
    <row r="10" spans="1:29" ht="12.75">
      <c r="A10" s="49"/>
      <c r="B10" s="84" t="s">
        <v>571</v>
      </c>
      <c r="C10" s="85"/>
      <c r="D10" s="86">
        <f aca="true" t="shared" si="0" ref="D10:AC10">D9</f>
        <v>2354880406</v>
      </c>
      <c r="E10" s="87">
        <f t="shared" si="0"/>
        <v>395168439</v>
      </c>
      <c r="F10" s="87">
        <f t="shared" si="0"/>
        <v>1010530668</v>
      </c>
      <c r="G10" s="87">
        <f t="shared" si="0"/>
        <v>1197469440</v>
      </c>
      <c r="H10" s="87">
        <f t="shared" si="0"/>
        <v>2271328056</v>
      </c>
      <c r="I10" s="87">
        <f t="shared" si="0"/>
        <v>522634212</v>
      </c>
      <c r="J10" s="87">
        <f t="shared" si="0"/>
        <v>0</v>
      </c>
      <c r="K10" s="87">
        <f t="shared" si="0"/>
        <v>206874449</v>
      </c>
      <c r="L10" s="87">
        <f t="shared" si="0"/>
        <v>83050000</v>
      </c>
      <c r="M10" s="87">
        <f t="shared" si="0"/>
        <v>820773271</v>
      </c>
      <c r="N10" s="87">
        <f t="shared" si="0"/>
        <v>0</v>
      </c>
      <c r="O10" s="87">
        <f t="shared" si="0"/>
        <v>21150000</v>
      </c>
      <c r="P10" s="87">
        <f t="shared" si="0"/>
        <v>913193338</v>
      </c>
      <c r="Q10" s="87">
        <f t="shared" si="0"/>
        <v>0</v>
      </c>
      <c r="R10" s="87">
        <f t="shared" si="0"/>
        <v>23650000</v>
      </c>
      <c r="S10" s="87">
        <f t="shared" si="0"/>
        <v>269724673</v>
      </c>
      <c r="T10" s="87">
        <f t="shared" si="0"/>
        <v>87280367</v>
      </c>
      <c r="U10" s="87">
        <f t="shared" si="0"/>
        <v>119096336</v>
      </c>
      <c r="V10" s="87">
        <f t="shared" si="0"/>
        <v>407690719</v>
      </c>
      <c r="W10" s="87">
        <f t="shared" si="0"/>
        <v>0</v>
      </c>
      <c r="X10" s="87">
        <f t="shared" si="0"/>
        <v>0</v>
      </c>
      <c r="Y10" s="88">
        <f t="shared" si="0"/>
        <v>10704494374</v>
      </c>
      <c r="Z10" s="86">
        <f t="shared" si="0"/>
        <v>3424875224</v>
      </c>
      <c r="AA10" s="87">
        <f t="shared" si="0"/>
        <v>5000000000</v>
      </c>
      <c r="AB10" s="87">
        <f t="shared" si="0"/>
        <v>2263928964</v>
      </c>
      <c r="AC10" s="89">
        <f t="shared" si="0"/>
        <v>10688804188</v>
      </c>
    </row>
    <row r="11" spans="1:29" ht="13.5">
      <c r="A11" s="48" t="s">
        <v>572</v>
      </c>
      <c r="B11" s="78" t="s">
        <v>438</v>
      </c>
      <c r="C11" s="79" t="s">
        <v>439</v>
      </c>
      <c r="D11" s="80">
        <v>15918000</v>
      </c>
      <c r="E11" s="81">
        <v>0</v>
      </c>
      <c r="F11" s="81">
        <v>5000000</v>
      </c>
      <c r="G11" s="81">
        <v>25600000</v>
      </c>
      <c r="H11" s="81">
        <v>14740000</v>
      </c>
      <c r="I11" s="81">
        <v>0</v>
      </c>
      <c r="J11" s="81">
        <v>0</v>
      </c>
      <c r="K11" s="81">
        <v>0</v>
      </c>
      <c r="L11" s="81">
        <v>0</v>
      </c>
      <c r="M11" s="81">
        <v>500000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50000</v>
      </c>
      <c r="T11" s="81">
        <v>0</v>
      </c>
      <c r="U11" s="81">
        <v>850000</v>
      </c>
      <c r="V11" s="81">
        <v>300000</v>
      </c>
      <c r="W11" s="81">
        <v>0</v>
      </c>
      <c r="X11" s="81">
        <v>0</v>
      </c>
      <c r="Y11" s="82">
        <v>62958000</v>
      </c>
      <c r="Z11" s="80">
        <v>60258000</v>
      </c>
      <c r="AA11" s="81">
        <v>0</v>
      </c>
      <c r="AB11" s="81">
        <v>2700000</v>
      </c>
      <c r="AC11" s="83">
        <v>62958000</v>
      </c>
    </row>
    <row r="12" spans="1:29" ht="13.5">
      <c r="A12" s="48" t="s">
        <v>572</v>
      </c>
      <c r="B12" s="78" t="s">
        <v>440</v>
      </c>
      <c r="C12" s="79" t="s">
        <v>441</v>
      </c>
      <c r="D12" s="80">
        <v>7949370</v>
      </c>
      <c r="E12" s="81">
        <v>100000</v>
      </c>
      <c r="F12" s="81">
        <v>8735652</v>
      </c>
      <c r="G12" s="81">
        <v>6792632</v>
      </c>
      <c r="H12" s="81">
        <v>34488500</v>
      </c>
      <c r="I12" s="81">
        <v>0</v>
      </c>
      <c r="J12" s="81">
        <v>0</v>
      </c>
      <c r="K12" s="81">
        <v>0</v>
      </c>
      <c r="L12" s="81">
        <v>0</v>
      </c>
      <c r="M12" s="81">
        <v>1390000</v>
      </c>
      <c r="N12" s="81">
        <v>0</v>
      </c>
      <c r="O12" s="81">
        <v>0</v>
      </c>
      <c r="P12" s="81">
        <v>400000</v>
      </c>
      <c r="Q12" s="81">
        <v>0</v>
      </c>
      <c r="R12" s="81">
        <v>0</v>
      </c>
      <c r="S12" s="81">
        <v>321149</v>
      </c>
      <c r="T12" s="81">
        <v>100000</v>
      </c>
      <c r="U12" s="81">
        <v>450000</v>
      </c>
      <c r="V12" s="81">
        <v>80000</v>
      </c>
      <c r="W12" s="81">
        <v>0</v>
      </c>
      <c r="X12" s="81">
        <v>0</v>
      </c>
      <c r="Y12" s="82">
        <v>60807303</v>
      </c>
      <c r="Z12" s="80">
        <v>56837303</v>
      </c>
      <c r="AA12" s="81">
        <v>0</v>
      </c>
      <c r="AB12" s="81">
        <v>3970000</v>
      </c>
      <c r="AC12" s="83">
        <v>60807303</v>
      </c>
    </row>
    <row r="13" spans="1:29" ht="13.5">
      <c r="A13" s="48" t="s">
        <v>572</v>
      </c>
      <c r="B13" s="78" t="s">
        <v>442</v>
      </c>
      <c r="C13" s="79" t="s">
        <v>443</v>
      </c>
      <c r="D13" s="80">
        <v>6766782</v>
      </c>
      <c r="E13" s="81">
        <v>2343566</v>
      </c>
      <c r="F13" s="81">
        <v>6247826</v>
      </c>
      <c r="G13" s="81">
        <v>2365000</v>
      </c>
      <c r="H13" s="81">
        <v>1930000</v>
      </c>
      <c r="I13" s="81">
        <v>8995652</v>
      </c>
      <c r="J13" s="81">
        <v>0</v>
      </c>
      <c r="K13" s="81">
        <v>0</v>
      </c>
      <c r="L13" s="81">
        <v>0</v>
      </c>
      <c r="M13" s="81">
        <v>7245000</v>
      </c>
      <c r="N13" s="81">
        <v>20000</v>
      </c>
      <c r="O13" s="81">
        <v>50000</v>
      </c>
      <c r="P13" s="81">
        <v>100000</v>
      </c>
      <c r="Q13" s="81">
        <v>0</v>
      </c>
      <c r="R13" s="81">
        <v>600000</v>
      </c>
      <c r="S13" s="81">
        <v>1050000</v>
      </c>
      <c r="T13" s="81">
        <v>999000</v>
      </c>
      <c r="U13" s="81">
        <v>1037000</v>
      </c>
      <c r="V13" s="81">
        <v>5960000</v>
      </c>
      <c r="W13" s="81">
        <v>0</v>
      </c>
      <c r="X13" s="81">
        <v>0</v>
      </c>
      <c r="Y13" s="82">
        <v>45709826</v>
      </c>
      <c r="Z13" s="80">
        <v>18388826</v>
      </c>
      <c r="AA13" s="81">
        <v>15120000</v>
      </c>
      <c r="AB13" s="81">
        <v>12201000</v>
      </c>
      <c r="AC13" s="83">
        <v>45709826</v>
      </c>
    </row>
    <row r="14" spans="1:29" ht="13.5">
      <c r="A14" s="48" t="s">
        <v>572</v>
      </c>
      <c r="B14" s="78" t="s">
        <v>444</v>
      </c>
      <c r="C14" s="79" t="s">
        <v>445</v>
      </c>
      <c r="D14" s="80">
        <v>34868960</v>
      </c>
      <c r="E14" s="81">
        <v>2422948</v>
      </c>
      <c r="F14" s="81">
        <v>31661555</v>
      </c>
      <c r="G14" s="81">
        <v>32846029</v>
      </c>
      <c r="H14" s="81">
        <v>13655555</v>
      </c>
      <c r="I14" s="81">
        <v>2500000</v>
      </c>
      <c r="J14" s="81">
        <v>0</v>
      </c>
      <c r="K14" s="81">
        <v>0</v>
      </c>
      <c r="L14" s="81">
        <v>0</v>
      </c>
      <c r="M14" s="81">
        <v>11920559</v>
      </c>
      <c r="N14" s="81">
        <v>0</v>
      </c>
      <c r="O14" s="81">
        <v>0</v>
      </c>
      <c r="P14" s="81">
        <v>3170000</v>
      </c>
      <c r="Q14" s="81">
        <v>0</v>
      </c>
      <c r="R14" s="81">
        <v>4442696</v>
      </c>
      <c r="S14" s="81">
        <v>3393059</v>
      </c>
      <c r="T14" s="81">
        <v>703522</v>
      </c>
      <c r="U14" s="81">
        <v>6690850</v>
      </c>
      <c r="V14" s="81">
        <v>10886410</v>
      </c>
      <c r="W14" s="81">
        <v>0</v>
      </c>
      <c r="X14" s="81">
        <v>0</v>
      </c>
      <c r="Y14" s="82">
        <v>159162143</v>
      </c>
      <c r="Z14" s="80">
        <v>49185606</v>
      </c>
      <c r="AA14" s="81">
        <v>47450000</v>
      </c>
      <c r="AB14" s="81">
        <v>62526537</v>
      </c>
      <c r="AC14" s="83">
        <v>159162143</v>
      </c>
    </row>
    <row r="15" spans="1:29" ht="13.5">
      <c r="A15" s="48" t="s">
        <v>572</v>
      </c>
      <c r="B15" s="78" t="s">
        <v>446</v>
      </c>
      <c r="C15" s="79" t="s">
        <v>447</v>
      </c>
      <c r="D15" s="80">
        <v>56657045</v>
      </c>
      <c r="E15" s="81">
        <v>0</v>
      </c>
      <c r="F15" s="81">
        <v>13437626</v>
      </c>
      <c r="G15" s="81">
        <v>35288429</v>
      </c>
      <c r="H15" s="81">
        <v>11895792</v>
      </c>
      <c r="I15" s="81">
        <v>2000000</v>
      </c>
      <c r="J15" s="81">
        <v>0</v>
      </c>
      <c r="K15" s="81">
        <v>0</v>
      </c>
      <c r="L15" s="81">
        <v>0</v>
      </c>
      <c r="M15" s="81">
        <v>700000</v>
      </c>
      <c r="N15" s="81">
        <v>0</v>
      </c>
      <c r="O15" s="81">
        <v>0</v>
      </c>
      <c r="P15" s="81">
        <v>6595000</v>
      </c>
      <c r="Q15" s="81">
        <v>0</v>
      </c>
      <c r="R15" s="81">
        <v>0</v>
      </c>
      <c r="S15" s="81">
        <v>1232500</v>
      </c>
      <c r="T15" s="81">
        <v>211000</v>
      </c>
      <c r="U15" s="81">
        <v>1616061</v>
      </c>
      <c r="V15" s="81">
        <v>8076790</v>
      </c>
      <c r="W15" s="81">
        <v>0</v>
      </c>
      <c r="X15" s="81">
        <v>0</v>
      </c>
      <c r="Y15" s="82">
        <v>137710243</v>
      </c>
      <c r="Z15" s="80">
        <v>65570000</v>
      </c>
      <c r="AA15" s="81">
        <v>0</v>
      </c>
      <c r="AB15" s="81">
        <v>72140243</v>
      </c>
      <c r="AC15" s="83">
        <v>137710243</v>
      </c>
    </row>
    <row r="16" spans="1:29" ht="13.5">
      <c r="A16" s="48" t="s">
        <v>573</v>
      </c>
      <c r="B16" s="78" t="s">
        <v>481</v>
      </c>
      <c r="C16" s="79" t="s">
        <v>482</v>
      </c>
      <c r="D16" s="80">
        <v>0</v>
      </c>
      <c r="E16" s="81">
        <v>0</v>
      </c>
      <c r="F16" s="81">
        <v>0</v>
      </c>
      <c r="G16" s="81">
        <v>185000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371000</v>
      </c>
      <c r="Q16" s="81">
        <v>0</v>
      </c>
      <c r="R16" s="81">
        <v>0</v>
      </c>
      <c r="S16" s="81">
        <v>615225</v>
      </c>
      <c r="T16" s="81">
        <v>186490</v>
      </c>
      <c r="U16" s="81">
        <v>2532009</v>
      </c>
      <c r="V16" s="81">
        <v>1550000</v>
      </c>
      <c r="W16" s="81">
        <v>0</v>
      </c>
      <c r="X16" s="81">
        <v>0</v>
      </c>
      <c r="Y16" s="82">
        <v>5439724</v>
      </c>
      <c r="Z16" s="80">
        <v>0</v>
      </c>
      <c r="AA16" s="81">
        <v>0</v>
      </c>
      <c r="AB16" s="81">
        <v>5439724</v>
      </c>
      <c r="AC16" s="83">
        <v>5439724</v>
      </c>
    </row>
    <row r="17" spans="1:29" ht="12.75">
      <c r="A17" s="49"/>
      <c r="B17" s="84" t="s">
        <v>629</v>
      </c>
      <c r="C17" s="85"/>
      <c r="D17" s="86">
        <f aca="true" t="shared" si="1" ref="D17:AC17">SUM(D11:D16)</f>
        <v>122160157</v>
      </c>
      <c r="E17" s="87">
        <f t="shared" si="1"/>
        <v>4866514</v>
      </c>
      <c r="F17" s="87">
        <f t="shared" si="1"/>
        <v>65082659</v>
      </c>
      <c r="G17" s="87">
        <f t="shared" si="1"/>
        <v>103077090</v>
      </c>
      <c r="H17" s="87">
        <f t="shared" si="1"/>
        <v>76709847</v>
      </c>
      <c r="I17" s="87">
        <f t="shared" si="1"/>
        <v>13495652</v>
      </c>
      <c r="J17" s="87">
        <f t="shared" si="1"/>
        <v>0</v>
      </c>
      <c r="K17" s="87">
        <f t="shared" si="1"/>
        <v>0</v>
      </c>
      <c r="L17" s="87">
        <f t="shared" si="1"/>
        <v>0</v>
      </c>
      <c r="M17" s="87">
        <f t="shared" si="1"/>
        <v>21755559</v>
      </c>
      <c r="N17" s="87">
        <f t="shared" si="1"/>
        <v>20000</v>
      </c>
      <c r="O17" s="87">
        <f t="shared" si="1"/>
        <v>50000</v>
      </c>
      <c r="P17" s="87">
        <f t="shared" si="1"/>
        <v>10636000</v>
      </c>
      <c r="Q17" s="87">
        <f t="shared" si="1"/>
        <v>0</v>
      </c>
      <c r="R17" s="87">
        <f t="shared" si="1"/>
        <v>5042696</v>
      </c>
      <c r="S17" s="87">
        <f t="shared" si="1"/>
        <v>6661933</v>
      </c>
      <c r="T17" s="87">
        <f t="shared" si="1"/>
        <v>2200012</v>
      </c>
      <c r="U17" s="87">
        <f t="shared" si="1"/>
        <v>13175920</v>
      </c>
      <c r="V17" s="87">
        <f t="shared" si="1"/>
        <v>26853200</v>
      </c>
      <c r="W17" s="87">
        <f t="shared" si="1"/>
        <v>0</v>
      </c>
      <c r="X17" s="87">
        <f t="shared" si="1"/>
        <v>0</v>
      </c>
      <c r="Y17" s="88">
        <f t="shared" si="1"/>
        <v>471787239</v>
      </c>
      <c r="Z17" s="86">
        <f t="shared" si="1"/>
        <v>250239735</v>
      </c>
      <c r="AA17" s="87">
        <f t="shared" si="1"/>
        <v>62570000</v>
      </c>
      <c r="AB17" s="87">
        <f t="shared" si="1"/>
        <v>158977504</v>
      </c>
      <c r="AC17" s="89">
        <f t="shared" si="1"/>
        <v>471787239</v>
      </c>
    </row>
    <row r="18" spans="1:29" ht="13.5">
      <c r="A18" s="48" t="s">
        <v>572</v>
      </c>
      <c r="B18" s="78" t="s">
        <v>448</v>
      </c>
      <c r="C18" s="79" t="s">
        <v>449</v>
      </c>
      <c r="D18" s="80">
        <v>6158260</v>
      </c>
      <c r="E18" s="81">
        <v>0</v>
      </c>
      <c r="F18" s="81">
        <v>8000000</v>
      </c>
      <c r="G18" s="81">
        <v>9526177</v>
      </c>
      <c r="H18" s="81">
        <v>1500000</v>
      </c>
      <c r="I18" s="81">
        <v>0</v>
      </c>
      <c r="J18" s="81">
        <v>0</v>
      </c>
      <c r="K18" s="81">
        <v>0</v>
      </c>
      <c r="L18" s="81">
        <v>0</v>
      </c>
      <c r="M18" s="81">
        <v>11675128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600000</v>
      </c>
      <c r="T18" s="81">
        <v>0</v>
      </c>
      <c r="U18" s="81">
        <v>80000</v>
      </c>
      <c r="V18" s="81">
        <v>800000</v>
      </c>
      <c r="W18" s="81">
        <v>0</v>
      </c>
      <c r="X18" s="81">
        <v>0</v>
      </c>
      <c r="Y18" s="82">
        <v>38339565</v>
      </c>
      <c r="Z18" s="80">
        <v>28166522</v>
      </c>
      <c r="AA18" s="81">
        <v>0</v>
      </c>
      <c r="AB18" s="81">
        <v>10173043</v>
      </c>
      <c r="AC18" s="83">
        <v>38339565</v>
      </c>
    </row>
    <row r="19" spans="1:29" ht="13.5">
      <c r="A19" s="48" t="s">
        <v>572</v>
      </c>
      <c r="B19" s="78" t="s">
        <v>100</v>
      </c>
      <c r="C19" s="79" t="s">
        <v>101</v>
      </c>
      <c r="D19" s="80">
        <v>16552169</v>
      </c>
      <c r="E19" s="81">
        <v>0</v>
      </c>
      <c r="F19" s="81">
        <v>33000000</v>
      </c>
      <c r="G19" s="81">
        <v>15500000</v>
      </c>
      <c r="H19" s="81">
        <v>2500000</v>
      </c>
      <c r="I19" s="81">
        <v>500000</v>
      </c>
      <c r="J19" s="81">
        <v>0</v>
      </c>
      <c r="K19" s="81">
        <v>0</v>
      </c>
      <c r="L19" s="81">
        <v>0</v>
      </c>
      <c r="M19" s="81">
        <v>22829831</v>
      </c>
      <c r="N19" s="81">
        <v>0</v>
      </c>
      <c r="O19" s="81">
        <v>0</v>
      </c>
      <c r="P19" s="81">
        <v>5300000</v>
      </c>
      <c r="Q19" s="81">
        <v>0</v>
      </c>
      <c r="R19" s="81">
        <v>700000</v>
      </c>
      <c r="S19" s="81">
        <v>700000</v>
      </c>
      <c r="T19" s="81">
        <v>50000</v>
      </c>
      <c r="U19" s="81">
        <v>14150000</v>
      </c>
      <c r="V19" s="81">
        <v>920000</v>
      </c>
      <c r="W19" s="81">
        <v>0</v>
      </c>
      <c r="X19" s="81">
        <v>0</v>
      </c>
      <c r="Y19" s="82">
        <v>112702000</v>
      </c>
      <c r="Z19" s="80">
        <v>62702000</v>
      </c>
      <c r="AA19" s="81">
        <v>0</v>
      </c>
      <c r="AB19" s="81">
        <v>50000000</v>
      </c>
      <c r="AC19" s="83">
        <v>112702000</v>
      </c>
    </row>
    <row r="20" spans="1:29" ht="13.5">
      <c r="A20" s="48" t="s">
        <v>572</v>
      </c>
      <c r="B20" s="78" t="s">
        <v>102</v>
      </c>
      <c r="C20" s="79" t="s">
        <v>103</v>
      </c>
      <c r="D20" s="80">
        <v>40200000</v>
      </c>
      <c r="E20" s="81">
        <v>0</v>
      </c>
      <c r="F20" s="81">
        <v>112323736</v>
      </c>
      <c r="G20" s="81">
        <v>125918000</v>
      </c>
      <c r="H20" s="81">
        <v>50400000</v>
      </c>
      <c r="I20" s="81">
        <v>43000000</v>
      </c>
      <c r="J20" s="81">
        <v>0</v>
      </c>
      <c r="K20" s="81">
        <v>0</v>
      </c>
      <c r="L20" s="81">
        <v>1668656</v>
      </c>
      <c r="M20" s="81">
        <v>25450000</v>
      </c>
      <c r="N20" s="81">
        <v>1000000</v>
      </c>
      <c r="O20" s="81">
        <v>11200000</v>
      </c>
      <c r="P20" s="81">
        <v>8850000</v>
      </c>
      <c r="Q20" s="81">
        <v>250000</v>
      </c>
      <c r="R20" s="81">
        <v>450000</v>
      </c>
      <c r="S20" s="81">
        <v>4750000</v>
      </c>
      <c r="T20" s="81">
        <v>3679000</v>
      </c>
      <c r="U20" s="81">
        <v>6080000</v>
      </c>
      <c r="V20" s="81">
        <v>22900000</v>
      </c>
      <c r="W20" s="81">
        <v>0</v>
      </c>
      <c r="X20" s="81">
        <v>0</v>
      </c>
      <c r="Y20" s="82">
        <v>458119392</v>
      </c>
      <c r="Z20" s="80">
        <v>102402000</v>
      </c>
      <c r="AA20" s="81">
        <v>169000000</v>
      </c>
      <c r="AB20" s="81">
        <v>186717392</v>
      </c>
      <c r="AC20" s="83">
        <v>458119392</v>
      </c>
    </row>
    <row r="21" spans="1:29" ht="13.5">
      <c r="A21" s="48" t="s">
        <v>572</v>
      </c>
      <c r="B21" s="78" t="s">
        <v>450</v>
      </c>
      <c r="C21" s="79" t="s">
        <v>451</v>
      </c>
      <c r="D21" s="80">
        <v>38986000</v>
      </c>
      <c r="E21" s="81">
        <v>12000000</v>
      </c>
      <c r="F21" s="81">
        <v>38000000</v>
      </c>
      <c r="G21" s="81">
        <v>2719200</v>
      </c>
      <c r="H21" s="81">
        <v>2120000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400000</v>
      </c>
      <c r="Q21" s="81">
        <v>0</v>
      </c>
      <c r="R21" s="81">
        <v>0</v>
      </c>
      <c r="S21" s="81">
        <v>0</v>
      </c>
      <c r="T21" s="81">
        <v>25000</v>
      </c>
      <c r="U21" s="81">
        <v>400000</v>
      </c>
      <c r="V21" s="81">
        <v>0</v>
      </c>
      <c r="W21" s="81">
        <v>0</v>
      </c>
      <c r="X21" s="81">
        <v>0</v>
      </c>
      <c r="Y21" s="82">
        <v>94650200</v>
      </c>
      <c r="Z21" s="80">
        <v>76986000</v>
      </c>
      <c r="AA21" s="81">
        <v>0</v>
      </c>
      <c r="AB21" s="81">
        <v>17664200</v>
      </c>
      <c r="AC21" s="83">
        <v>94650200</v>
      </c>
    </row>
    <row r="22" spans="1:29" ht="13.5">
      <c r="A22" s="48" t="s">
        <v>572</v>
      </c>
      <c r="B22" s="78" t="s">
        <v>452</v>
      </c>
      <c r="C22" s="79" t="s">
        <v>453</v>
      </c>
      <c r="D22" s="80">
        <v>30434783</v>
      </c>
      <c r="E22" s="81">
        <v>0</v>
      </c>
      <c r="F22" s="81">
        <v>9217391</v>
      </c>
      <c r="G22" s="81">
        <v>0</v>
      </c>
      <c r="H22" s="81">
        <v>21388696</v>
      </c>
      <c r="I22" s="81">
        <v>0</v>
      </c>
      <c r="J22" s="81">
        <v>0</v>
      </c>
      <c r="K22" s="81">
        <v>0</v>
      </c>
      <c r="L22" s="81">
        <v>0</v>
      </c>
      <c r="M22" s="81">
        <v>4350000</v>
      </c>
      <c r="N22" s="81">
        <v>0</v>
      </c>
      <c r="O22" s="81">
        <v>0</v>
      </c>
      <c r="P22" s="81">
        <v>700000</v>
      </c>
      <c r="Q22" s="81">
        <v>0</v>
      </c>
      <c r="R22" s="81">
        <v>0</v>
      </c>
      <c r="S22" s="81">
        <v>0</v>
      </c>
      <c r="T22" s="81">
        <v>200000</v>
      </c>
      <c r="U22" s="81">
        <v>130000</v>
      </c>
      <c r="V22" s="81">
        <v>0</v>
      </c>
      <c r="W22" s="81">
        <v>0</v>
      </c>
      <c r="X22" s="81">
        <v>0</v>
      </c>
      <c r="Y22" s="82">
        <v>66420870</v>
      </c>
      <c r="Z22" s="80">
        <v>57040870</v>
      </c>
      <c r="AA22" s="81">
        <v>0</v>
      </c>
      <c r="AB22" s="81">
        <v>9380000</v>
      </c>
      <c r="AC22" s="83">
        <v>66420870</v>
      </c>
    </row>
    <row r="23" spans="1:29" ht="13.5">
      <c r="A23" s="48" t="s">
        <v>573</v>
      </c>
      <c r="B23" s="78" t="s">
        <v>499</v>
      </c>
      <c r="C23" s="79" t="s">
        <v>500</v>
      </c>
      <c r="D23" s="80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4073000</v>
      </c>
      <c r="Q23" s="81">
        <v>0</v>
      </c>
      <c r="R23" s="81">
        <v>25000</v>
      </c>
      <c r="S23" s="81">
        <v>2260000</v>
      </c>
      <c r="T23" s="81">
        <v>6375000</v>
      </c>
      <c r="U23" s="81">
        <v>1819900</v>
      </c>
      <c r="V23" s="81">
        <v>8495000</v>
      </c>
      <c r="W23" s="81">
        <v>0</v>
      </c>
      <c r="X23" s="81">
        <v>0</v>
      </c>
      <c r="Y23" s="82">
        <v>23047900</v>
      </c>
      <c r="Z23" s="80">
        <v>617900</v>
      </c>
      <c r="AA23" s="81">
        <v>0</v>
      </c>
      <c r="AB23" s="81">
        <v>22430000</v>
      </c>
      <c r="AC23" s="83">
        <v>23047900</v>
      </c>
    </row>
    <row r="24" spans="1:29" ht="12.75">
      <c r="A24" s="49"/>
      <c r="B24" s="84" t="s">
        <v>630</v>
      </c>
      <c r="C24" s="85"/>
      <c r="D24" s="86">
        <f aca="true" t="shared" si="2" ref="D24:AC24">SUM(D18:D23)</f>
        <v>132331212</v>
      </c>
      <c r="E24" s="87">
        <f t="shared" si="2"/>
        <v>12000000</v>
      </c>
      <c r="F24" s="87">
        <f t="shared" si="2"/>
        <v>200541127</v>
      </c>
      <c r="G24" s="87">
        <f t="shared" si="2"/>
        <v>153663377</v>
      </c>
      <c r="H24" s="87">
        <f t="shared" si="2"/>
        <v>77908696</v>
      </c>
      <c r="I24" s="87">
        <f t="shared" si="2"/>
        <v>43500000</v>
      </c>
      <c r="J24" s="87">
        <f t="shared" si="2"/>
        <v>0</v>
      </c>
      <c r="K24" s="87">
        <f t="shared" si="2"/>
        <v>0</v>
      </c>
      <c r="L24" s="87">
        <f t="shared" si="2"/>
        <v>1668656</v>
      </c>
      <c r="M24" s="87">
        <f t="shared" si="2"/>
        <v>64304959</v>
      </c>
      <c r="N24" s="87">
        <f t="shared" si="2"/>
        <v>1000000</v>
      </c>
      <c r="O24" s="87">
        <f t="shared" si="2"/>
        <v>11200000</v>
      </c>
      <c r="P24" s="87">
        <f t="shared" si="2"/>
        <v>19323000</v>
      </c>
      <c r="Q24" s="87">
        <f t="shared" si="2"/>
        <v>250000</v>
      </c>
      <c r="R24" s="87">
        <f t="shared" si="2"/>
        <v>1175000</v>
      </c>
      <c r="S24" s="87">
        <f t="shared" si="2"/>
        <v>8310000</v>
      </c>
      <c r="T24" s="87">
        <f t="shared" si="2"/>
        <v>10329000</v>
      </c>
      <c r="U24" s="87">
        <f t="shared" si="2"/>
        <v>22659900</v>
      </c>
      <c r="V24" s="87">
        <f t="shared" si="2"/>
        <v>33115000</v>
      </c>
      <c r="W24" s="87">
        <f t="shared" si="2"/>
        <v>0</v>
      </c>
      <c r="X24" s="87">
        <f t="shared" si="2"/>
        <v>0</v>
      </c>
      <c r="Y24" s="88">
        <f t="shared" si="2"/>
        <v>793279927</v>
      </c>
      <c r="Z24" s="86">
        <f t="shared" si="2"/>
        <v>327915292</v>
      </c>
      <c r="AA24" s="87">
        <f t="shared" si="2"/>
        <v>169000000</v>
      </c>
      <c r="AB24" s="87">
        <f t="shared" si="2"/>
        <v>296364635</v>
      </c>
      <c r="AC24" s="89">
        <f t="shared" si="2"/>
        <v>793279927</v>
      </c>
    </row>
    <row r="25" spans="1:29" ht="13.5">
      <c r="A25" s="48" t="s">
        <v>572</v>
      </c>
      <c r="B25" s="78" t="s">
        <v>454</v>
      </c>
      <c r="C25" s="79" t="s">
        <v>455</v>
      </c>
      <c r="D25" s="80">
        <v>7875000</v>
      </c>
      <c r="E25" s="81">
        <v>5875000</v>
      </c>
      <c r="F25" s="81">
        <v>10100000</v>
      </c>
      <c r="G25" s="81">
        <v>12502098</v>
      </c>
      <c r="H25" s="81">
        <v>49525142</v>
      </c>
      <c r="I25" s="81">
        <v>3913043</v>
      </c>
      <c r="J25" s="81">
        <v>0</v>
      </c>
      <c r="K25" s="81">
        <v>0</v>
      </c>
      <c r="L25" s="81">
        <v>0</v>
      </c>
      <c r="M25" s="81">
        <v>8000000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1000000</v>
      </c>
      <c r="W25" s="81">
        <v>0</v>
      </c>
      <c r="X25" s="81">
        <v>0</v>
      </c>
      <c r="Y25" s="82">
        <v>98790283</v>
      </c>
      <c r="Z25" s="80">
        <v>56016260</v>
      </c>
      <c r="AA25" s="81">
        <v>25897283</v>
      </c>
      <c r="AB25" s="81">
        <v>16876740</v>
      </c>
      <c r="AC25" s="83">
        <v>98790283</v>
      </c>
    </row>
    <row r="26" spans="1:29" ht="13.5">
      <c r="A26" s="48" t="s">
        <v>572</v>
      </c>
      <c r="B26" s="78" t="s">
        <v>456</v>
      </c>
      <c r="C26" s="79" t="s">
        <v>457</v>
      </c>
      <c r="D26" s="80">
        <v>17000000</v>
      </c>
      <c r="E26" s="81">
        <v>0</v>
      </c>
      <c r="F26" s="81">
        <v>31000000</v>
      </c>
      <c r="G26" s="81">
        <v>22000000</v>
      </c>
      <c r="H26" s="81">
        <v>26528000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37850000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20000000</v>
      </c>
      <c r="W26" s="81">
        <v>0</v>
      </c>
      <c r="X26" s="81">
        <v>0</v>
      </c>
      <c r="Y26" s="82">
        <v>154378000</v>
      </c>
      <c r="Z26" s="80">
        <v>75378000</v>
      </c>
      <c r="AA26" s="81">
        <v>59000000</v>
      </c>
      <c r="AB26" s="81">
        <v>20000000</v>
      </c>
      <c r="AC26" s="83">
        <v>154378000</v>
      </c>
    </row>
    <row r="27" spans="1:29" ht="13.5">
      <c r="A27" s="48" t="s">
        <v>572</v>
      </c>
      <c r="B27" s="78" t="s">
        <v>458</v>
      </c>
      <c r="C27" s="79" t="s">
        <v>459</v>
      </c>
      <c r="D27" s="80">
        <v>17032550</v>
      </c>
      <c r="E27" s="81">
        <v>900000</v>
      </c>
      <c r="F27" s="81">
        <v>10284501</v>
      </c>
      <c r="G27" s="81">
        <v>2350000</v>
      </c>
      <c r="H27" s="81">
        <v>250000</v>
      </c>
      <c r="I27" s="81">
        <v>0</v>
      </c>
      <c r="J27" s="81">
        <v>0</v>
      </c>
      <c r="K27" s="81">
        <v>0</v>
      </c>
      <c r="L27" s="81">
        <v>0</v>
      </c>
      <c r="M27" s="81">
        <v>240000</v>
      </c>
      <c r="N27" s="81">
        <v>0</v>
      </c>
      <c r="O27" s="81">
        <v>0</v>
      </c>
      <c r="P27" s="81">
        <v>600000</v>
      </c>
      <c r="Q27" s="81">
        <v>0</v>
      </c>
      <c r="R27" s="81">
        <v>0</v>
      </c>
      <c r="S27" s="81">
        <v>4038200</v>
      </c>
      <c r="T27" s="81">
        <v>162200</v>
      </c>
      <c r="U27" s="81">
        <v>84050</v>
      </c>
      <c r="V27" s="81">
        <v>50000</v>
      </c>
      <c r="W27" s="81">
        <v>0</v>
      </c>
      <c r="X27" s="81">
        <v>0</v>
      </c>
      <c r="Y27" s="82">
        <v>35991501</v>
      </c>
      <c r="Z27" s="80">
        <v>14232550</v>
      </c>
      <c r="AA27" s="81">
        <v>3655265</v>
      </c>
      <c r="AB27" s="81">
        <v>18103686</v>
      </c>
      <c r="AC27" s="83">
        <v>35991501</v>
      </c>
    </row>
    <row r="28" spans="1:29" ht="13.5">
      <c r="A28" s="48" t="s">
        <v>572</v>
      </c>
      <c r="B28" s="78" t="s">
        <v>460</v>
      </c>
      <c r="C28" s="79" t="s">
        <v>461</v>
      </c>
      <c r="D28" s="80">
        <v>5837391</v>
      </c>
      <c r="E28" s="81">
        <v>0</v>
      </c>
      <c r="F28" s="81">
        <v>2608696</v>
      </c>
      <c r="G28" s="81">
        <v>5825870</v>
      </c>
      <c r="H28" s="81">
        <v>150000</v>
      </c>
      <c r="I28" s="81">
        <v>0</v>
      </c>
      <c r="J28" s="81">
        <v>0</v>
      </c>
      <c r="K28" s="81">
        <v>0</v>
      </c>
      <c r="L28" s="81">
        <v>0</v>
      </c>
      <c r="M28" s="81">
        <v>50000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1400000</v>
      </c>
      <c r="T28" s="81">
        <v>230000</v>
      </c>
      <c r="U28" s="81">
        <v>300000</v>
      </c>
      <c r="V28" s="81">
        <v>1450000</v>
      </c>
      <c r="W28" s="81">
        <v>0</v>
      </c>
      <c r="X28" s="81">
        <v>0</v>
      </c>
      <c r="Y28" s="82">
        <v>17851957</v>
      </c>
      <c r="Z28" s="80">
        <v>13351957</v>
      </c>
      <c r="AA28" s="81">
        <v>0</v>
      </c>
      <c r="AB28" s="81">
        <v>4500000</v>
      </c>
      <c r="AC28" s="83">
        <v>17851957</v>
      </c>
    </row>
    <row r="29" spans="1:29" ht="13.5">
      <c r="A29" s="48" t="s">
        <v>573</v>
      </c>
      <c r="B29" s="78" t="s">
        <v>521</v>
      </c>
      <c r="C29" s="79" t="s">
        <v>522</v>
      </c>
      <c r="D29" s="80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30000</v>
      </c>
      <c r="Q29" s="81">
        <v>0</v>
      </c>
      <c r="R29" s="81">
        <v>0</v>
      </c>
      <c r="S29" s="81">
        <v>100000</v>
      </c>
      <c r="T29" s="81">
        <v>475000</v>
      </c>
      <c r="U29" s="81">
        <v>2485000</v>
      </c>
      <c r="V29" s="81">
        <v>0</v>
      </c>
      <c r="W29" s="81">
        <v>0</v>
      </c>
      <c r="X29" s="81">
        <v>0</v>
      </c>
      <c r="Y29" s="82">
        <v>3090000</v>
      </c>
      <c r="Z29" s="80">
        <v>2435000</v>
      </c>
      <c r="AA29" s="81">
        <v>0</v>
      </c>
      <c r="AB29" s="81">
        <v>655000</v>
      </c>
      <c r="AC29" s="83">
        <v>3090000</v>
      </c>
    </row>
    <row r="30" spans="1:29" ht="12.75">
      <c r="A30" s="49"/>
      <c r="B30" s="84" t="s">
        <v>631</v>
      </c>
      <c r="C30" s="85"/>
      <c r="D30" s="86">
        <f aca="true" t="shared" si="3" ref="D30:AC30">SUM(D25:D29)</f>
        <v>47744941</v>
      </c>
      <c r="E30" s="87">
        <f t="shared" si="3"/>
        <v>6775000</v>
      </c>
      <c r="F30" s="87">
        <f t="shared" si="3"/>
        <v>53993197</v>
      </c>
      <c r="G30" s="87">
        <f t="shared" si="3"/>
        <v>42677968</v>
      </c>
      <c r="H30" s="87">
        <f t="shared" si="3"/>
        <v>76453142</v>
      </c>
      <c r="I30" s="87">
        <f t="shared" si="3"/>
        <v>3913043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8290000</v>
      </c>
      <c r="N30" s="87">
        <f t="shared" si="3"/>
        <v>0</v>
      </c>
      <c r="O30" s="87">
        <f t="shared" si="3"/>
        <v>0</v>
      </c>
      <c r="P30" s="87">
        <f t="shared" si="3"/>
        <v>38480000</v>
      </c>
      <c r="Q30" s="87">
        <f t="shared" si="3"/>
        <v>0</v>
      </c>
      <c r="R30" s="87">
        <f t="shared" si="3"/>
        <v>0</v>
      </c>
      <c r="S30" s="87">
        <f t="shared" si="3"/>
        <v>5538200</v>
      </c>
      <c r="T30" s="87">
        <f t="shared" si="3"/>
        <v>867200</v>
      </c>
      <c r="U30" s="87">
        <f t="shared" si="3"/>
        <v>2869050</v>
      </c>
      <c r="V30" s="87">
        <f t="shared" si="3"/>
        <v>22500000</v>
      </c>
      <c r="W30" s="87">
        <f t="shared" si="3"/>
        <v>0</v>
      </c>
      <c r="X30" s="87">
        <f t="shared" si="3"/>
        <v>0</v>
      </c>
      <c r="Y30" s="88">
        <f t="shared" si="3"/>
        <v>310101741</v>
      </c>
      <c r="Z30" s="86">
        <f t="shared" si="3"/>
        <v>161413767</v>
      </c>
      <c r="AA30" s="87">
        <f t="shared" si="3"/>
        <v>88552548</v>
      </c>
      <c r="AB30" s="87">
        <f t="shared" si="3"/>
        <v>60135426</v>
      </c>
      <c r="AC30" s="89">
        <f t="shared" si="3"/>
        <v>310101741</v>
      </c>
    </row>
    <row r="31" spans="1:29" ht="13.5">
      <c r="A31" s="48" t="s">
        <v>572</v>
      </c>
      <c r="B31" s="78" t="s">
        <v>462</v>
      </c>
      <c r="C31" s="79" t="s">
        <v>463</v>
      </c>
      <c r="D31" s="80">
        <v>0</v>
      </c>
      <c r="E31" s="81">
        <v>0</v>
      </c>
      <c r="F31" s="81">
        <v>2000000</v>
      </c>
      <c r="G31" s="81">
        <v>31488850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2">
        <v>33488850</v>
      </c>
      <c r="Z31" s="80">
        <v>33488850</v>
      </c>
      <c r="AA31" s="81">
        <v>0</v>
      </c>
      <c r="AB31" s="81">
        <v>0</v>
      </c>
      <c r="AC31" s="83">
        <v>33488850</v>
      </c>
    </row>
    <row r="32" spans="1:29" ht="13.5">
      <c r="A32" s="48" t="s">
        <v>572</v>
      </c>
      <c r="B32" s="78" t="s">
        <v>464</v>
      </c>
      <c r="C32" s="79" t="s">
        <v>465</v>
      </c>
      <c r="D32" s="80">
        <v>10490000</v>
      </c>
      <c r="E32" s="81">
        <v>0</v>
      </c>
      <c r="F32" s="81">
        <v>6300000</v>
      </c>
      <c r="G32" s="81">
        <v>6610000</v>
      </c>
      <c r="H32" s="81">
        <v>18837900</v>
      </c>
      <c r="I32" s="81">
        <v>100000</v>
      </c>
      <c r="J32" s="81">
        <v>0</v>
      </c>
      <c r="K32" s="81">
        <v>0</v>
      </c>
      <c r="L32" s="81">
        <v>10000000</v>
      </c>
      <c r="M32" s="81">
        <v>3235000</v>
      </c>
      <c r="N32" s="81">
        <v>0</v>
      </c>
      <c r="O32" s="81">
        <v>0</v>
      </c>
      <c r="P32" s="81">
        <v>15000</v>
      </c>
      <c r="Q32" s="81">
        <v>0</v>
      </c>
      <c r="R32" s="81">
        <v>0</v>
      </c>
      <c r="S32" s="81">
        <v>204000</v>
      </c>
      <c r="T32" s="81">
        <v>397000</v>
      </c>
      <c r="U32" s="81">
        <v>3007300</v>
      </c>
      <c r="V32" s="81">
        <v>4300000</v>
      </c>
      <c r="W32" s="81">
        <v>0</v>
      </c>
      <c r="X32" s="81">
        <v>0</v>
      </c>
      <c r="Y32" s="82">
        <v>63496200</v>
      </c>
      <c r="Z32" s="80">
        <v>14290900</v>
      </c>
      <c r="AA32" s="81">
        <v>41305000</v>
      </c>
      <c r="AB32" s="81">
        <v>7900300</v>
      </c>
      <c r="AC32" s="83">
        <v>63496200</v>
      </c>
    </row>
    <row r="33" spans="1:29" ht="13.5">
      <c r="A33" s="48" t="s">
        <v>572</v>
      </c>
      <c r="B33" s="78" t="s">
        <v>466</v>
      </c>
      <c r="C33" s="79" t="s">
        <v>467</v>
      </c>
      <c r="D33" s="80">
        <v>29054884</v>
      </c>
      <c r="E33" s="81">
        <v>10775000</v>
      </c>
      <c r="F33" s="81">
        <v>25850652</v>
      </c>
      <c r="G33" s="81">
        <v>28311147</v>
      </c>
      <c r="H33" s="81">
        <v>54252092</v>
      </c>
      <c r="I33" s="81">
        <v>0</v>
      </c>
      <c r="J33" s="81">
        <v>0</v>
      </c>
      <c r="K33" s="81">
        <v>0</v>
      </c>
      <c r="L33" s="81">
        <v>0</v>
      </c>
      <c r="M33" s="81">
        <v>6310913</v>
      </c>
      <c r="N33" s="81">
        <v>0</v>
      </c>
      <c r="O33" s="81">
        <v>1000000</v>
      </c>
      <c r="P33" s="81">
        <v>2360000</v>
      </c>
      <c r="Q33" s="81">
        <v>0</v>
      </c>
      <c r="R33" s="81">
        <v>0</v>
      </c>
      <c r="S33" s="81">
        <v>221000</v>
      </c>
      <c r="T33" s="81">
        <v>367043</v>
      </c>
      <c r="U33" s="81">
        <v>2869720</v>
      </c>
      <c r="V33" s="81">
        <v>14399200</v>
      </c>
      <c r="W33" s="81">
        <v>0</v>
      </c>
      <c r="X33" s="81">
        <v>0</v>
      </c>
      <c r="Y33" s="82">
        <v>175771651</v>
      </c>
      <c r="Z33" s="80">
        <v>50284581</v>
      </c>
      <c r="AA33" s="81">
        <v>12000000</v>
      </c>
      <c r="AB33" s="81">
        <v>113487070</v>
      </c>
      <c r="AC33" s="83">
        <v>175771651</v>
      </c>
    </row>
    <row r="34" spans="1:29" ht="13.5">
      <c r="A34" s="48" t="s">
        <v>572</v>
      </c>
      <c r="B34" s="78" t="s">
        <v>104</v>
      </c>
      <c r="C34" s="79" t="s">
        <v>105</v>
      </c>
      <c r="D34" s="80">
        <v>19800000</v>
      </c>
      <c r="E34" s="81">
        <v>3500000</v>
      </c>
      <c r="F34" s="81">
        <v>60529326</v>
      </c>
      <c r="G34" s="81">
        <v>158278348</v>
      </c>
      <c r="H34" s="81">
        <v>55620000</v>
      </c>
      <c r="I34" s="81">
        <v>1500000</v>
      </c>
      <c r="J34" s="81">
        <v>0</v>
      </c>
      <c r="K34" s="81">
        <v>0</v>
      </c>
      <c r="L34" s="81">
        <v>1790000</v>
      </c>
      <c r="M34" s="81">
        <v>8925000</v>
      </c>
      <c r="N34" s="81">
        <v>0</v>
      </c>
      <c r="O34" s="81">
        <v>500000</v>
      </c>
      <c r="P34" s="81">
        <v>5710000</v>
      </c>
      <c r="Q34" s="81">
        <v>0</v>
      </c>
      <c r="R34" s="81">
        <v>130000</v>
      </c>
      <c r="S34" s="81">
        <v>2221000</v>
      </c>
      <c r="T34" s="81">
        <v>1614500</v>
      </c>
      <c r="U34" s="81">
        <v>8503500</v>
      </c>
      <c r="V34" s="81">
        <v>11375000</v>
      </c>
      <c r="W34" s="81">
        <v>0</v>
      </c>
      <c r="X34" s="81">
        <v>0</v>
      </c>
      <c r="Y34" s="82">
        <v>339996674</v>
      </c>
      <c r="Z34" s="80">
        <v>49359000</v>
      </c>
      <c r="AA34" s="81">
        <v>218521674</v>
      </c>
      <c r="AB34" s="81">
        <v>72116000</v>
      </c>
      <c r="AC34" s="83">
        <v>339996674</v>
      </c>
    </row>
    <row r="35" spans="1:29" ht="13.5">
      <c r="A35" s="48" t="s">
        <v>572</v>
      </c>
      <c r="B35" s="78" t="s">
        <v>468</v>
      </c>
      <c r="C35" s="79" t="s">
        <v>469</v>
      </c>
      <c r="D35" s="80">
        <v>7608750</v>
      </c>
      <c r="E35" s="81">
        <v>0</v>
      </c>
      <c r="F35" s="81">
        <v>9586302</v>
      </c>
      <c r="G35" s="81">
        <v>36451304</v>
      </c>
      <c r="H35" s="81">
        <v>0</v>
      </c>
      <c r="I35" s="81">
        <v>9468536</v>
      </c>
      <c r="J35" s="81">
        <v>0</v>
      </c>
      <c r="K35" s="81">
        <v>0</v>
      </c>
      <c r="L35" s="81">
        <v>0</v>
      </c>
      <c r="M35" s="81">
        <v>3000000</v>
      </c>
      <c r="N35" s="81">
        <v>0</v>
      </c>
      <c r="O35" s="81">
        <v>0</v>
      </c>
      <c r="P35" s="81">
        <v>0</v>
      </c>
      <c r="Q35" s="81">
        <v>0</v>
      </c>
      <c r="R35" s="81">
        <v>300000</v>
      </c>
      <c r="S35" s="81">
        <v>918478</v>
      </c>
      <c r="T35" s="81">
        <v>270210</v>
      </c>
      <c r="U35" s="81">
        <v>448470</v>
      </c>
      <c r="V35" s="81">
        <v>800000</v>
      </c>
      <c r="W35" s="81">
        <v>0</v>
      </c>
      <c r="X35" s="81">
        <v>0</v>
      </c>
      <c r="Y35" s="82">
        <v>68852050</v>
      </c>
      <c r="Z35" s="80">
        <v>61024239</v>
      </c>
      <c r="AA35" s="81">
        <v>0</v>
      </c>
      <c r="AB35" s="81">
        <v>7827811</v>
      </c>
      <c r="AC35" s="83">
        <v>68852050</v>
      </c>
    </row>
    <row r="36" spans="1:29" ht="13.5">
      <c r="A36" s="48" t="s">
        <v>572</v>
      </c>
      <c r="B36" s="78" t="s">
        <v>470</v>
      </c>
      <c r="C36" s="79" t="s">
        <v>471</v>
      </c>
      <c r="D36" s="80">
        <v>12347826</v>
      </c>
      <c r="E36" s="81">
        <v>0</v>
      </c>
      <c r="F36" s="81">
        <v>18350000</v>
      </c>
      <c r="G36" s="81">
        <v>13138261</v>
      </c>
      <c r="H36" s="81">
        <v>18047826</v>
      </c>
      <c r="I36" s="81">
        <v>0</v>
      </c>
      <c r="J36" s="81">
        <v>0</v>
      </c>
      <c r="K36" s="81">
        <v>0</v>
      </c>
      <c r="L36" s="81">
        <v>0</v>
      </c>
      <c r="M36" s="81">
        <v>4739130</v>
      </c>
      <c r="N36" s="81">
        <v>0</v>
      </c>
      <c r="O36" s="81">
        <v>0</v>
      </c>
      <c r="P36" s="81">
        <v>2300000</v>
      </c>
      <c r="Q36" s="81">
        <v>0</v>
      </c>
      <c r="R36" s="81">
        <v>0</v>
      </c>
      <c r="S36" s="81">
        <v>2407572</v>
      </c>
      <c r="T36" s="81">
        <v>170000</v>
      </c>
      <c r="U36" s="81">
        <v>4473000</v>
      </c>
      <c r="V36" s="81">
        <v>8138000</v>
      </c>
      <c r="W36" s="81">
        <v>0</v>
      </c>
      <c r="X36" s="81">
        <v>0</v>
      </c>
      <c r="Y36" s="82">
        <v>84111615</v>
      </c>
      <c r="Z36" s="80">
        <v>38773043</v>
      </c>
      <c r="AA36" s="81">
        <v>0</v>
      </c>
      <c r="AB36" s="81">
        <v>45338572</v>
      </c>
      <c r="AC36" s="83">
        <v>84111615</v>
      </c>
    </row>
    <row r="37" spans="1:29" ht="13.5">
      <c r="A37" s="48" t="s">
        <v>572</v>
      </c>
      <c r="B37" s="78" t="s">
        <v>472</v>
      </c>
      <c r="C37" s="79" t="s">
        <v>473</v>
      </c>
      <c r="D37" s="80">
        <v>43586000</v>
      </c>
      <c r="E37" s="81">
        <v>6000000</v>
      </c>
      <c r="F37" s="81">
        <v>12948000</v>
      </c>
      <c r="G37" s="81">
        <v>13500000</v>
      </c>
      <c r="H37" s="81">
        <v>23780250</v>
      </c>
      <c r="I37" s="81">
        <v>2000000</v>
      </c>
      <c r="J37" s="81">
        <v>0</v>
      </c>
      <c r="K37" s="81">
        <v>0</v>
      </c>
      <c r="L37" s="81">
        <v>0</v>
      </c>
      <c r="M37" s="81">
        <v>20769000</v>
      </c>
      <c r="N37" s="81">
        <v>0</v>
      </c>
      <c r="O37" s="81">
        <v>0</v>
      </c>
      <c r="P37" s="81">
        <v>10500000</v>
      </c>
      <c r="Q37" s="81">
        <v>0</v>
      </c>
      <c r="R37" s="81">
        <v>0</v>
      </c>
      <c r="S37" s="81">
        <v>0</v>
      </c>
      <c r="T37" s="81">
        <v>0</v>
      </c>
      <c r="U37" s="81">
        <v>3050000</v>
      </c>
      <c r="V37" s="81">
        <v>4950000</v>
      </c>
      <c r="W37" s="81">
        <v>0</v>
      </c>
      <c r="X37" s="81">
        <v>0</v>
      </c>
      <c r="Y37" s="82">
        <v>141083250</v>
      </c>
      <c r="Z37" s="80">
        <v>51463250</v>
      </c>
      <c r="AA37" s="81">
        <v>55020000</v>
      </c>
      <c r="AB37" s="81">
        <v>34600000</v>
      </c>
      <c r="AC37" s="83">
        <v>141083250</v>
      </c>
    </row>
    <row r="38" spans="1:29" ht="13.5">
      <c r="A38" s="48" t="s">
        <v>573</v>
      </c>
      <c r="B38" s="78" t="s">
        <v>543</v>
      </c>
      <c r="C38" s="79" t="s">
        <v>544</v>
      </c>
      <c r="D38" s="8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180000</v>
      </c>
      <c r="U38" s="81">
        <v>0</v>
      </c>
      <c r="V38" s="81">
        <v>0</v>
      </c>
      <c r="W38" s="81">
        <v>0</v>
      </c>
      <c r="X38" s="81">
        <v>0</v>
      </c>
      <c r="Y38" s="82">
        <v>180000</v>
      </c>
      <c r="Z38" s="80">
        <v>0</v>
      </c>
      <c r="AA38" s="81">
        <v>0</v>
      </c>
      <c r="AB38" s="81">
        <v>180000</v>
      </c>
      <c r="AC38" s="83">
        <v>180000</v>
      </c>
    </row>
    <row r="39" spans="1:29" ht="12.75">
      <c r="A39" s="49"/>
      <c r="B39" s="84" t="s">
        <v>632</v>
      </c>
      <c r="C39" s="85"/>
      <c r="D39" s="86">
        <f aca="true" t="shared" si="4" ref="D39:AC39">SUM(D31:D38)</f>
        <v>122887460</v>
      </c>
      <c r="E39" s="87">
        <f t="shared" si="4"/>
        <v>20275000</v>
      </c>
      <c r="F39" s="87">
        <f t="shared" si="4"/>
        <v>135564280</v>
      </c>
      <c r="G39" s="87">
        <f t="shared" si="4"/>
        <v>287777910</v>
      </c>
      <c r="H39" s="87">
        <f t="shared" si="4"/>
        <v>170538068</v>
      </c>
      <c r="I39" s="87">
        <f t="shared" si="4"/>
        <v>13068536</v>
      </c>
      <c r="J39" s="87">
        <f t="shared" si="4"/>
        <v>0</v>
      </c>
      <c r="K39" s="87">
        <f t="shared" si="4"/>
        <v>0</v>
      </c>
      <c r="L39" s="87">
        <f t="shared" si="4"/>
        <v>11790000</v>
      </c>
      <c r="M39" s="87">
        <f t="shared" si="4"/>
        <v>46979043</v>
      </c>
      <c r="N39" s="87">
        <f t="shared" si="4"/>
        <v>0</v>
      </c>
      <c r="O39" s="87">
        <f t="shared" si="4"/>
        <v>1500000</v>
      </c>
      <c r="P39" s="87">
        <f t="shared" si="4"/>
        <v>20885000</v>
      </c>
      <c r="Q39" s="87">
        <f t="shared" si="4"/>
        <v>0</v>
      </c>
      <c r="R39" s="87">
        <f t="shared" si="4"/>
        <v>430000</v>
      </c>
      <c r="S39" s="87">
        <f t="shared" si="4"/>
        <v>5972050</v>
      </c>
      <c r="T39" s="87">
        <f t="shared" si="4"/>
        <v>2998753</v>
      </c>
      <c r="U39" s="87">
        <f t="shared" si="4"/>
        <v>22351990</v>
      </c>
      <c r="V39" s="87">
        <f t="shared" si="4"/>
        <v>43962200</v>
      </c>
      <c r="W39" s="87">
        <f t="shared" si="4"/>
        <v>0</v>
      </c>
      <c r="X39" s="87">
        <f t="shared" si="4"/>
        <v>0</v>
      </c>
      <c r="Y39" s="88">
        <f t="shared" si="4"/>
        <v>906980290</v>
      </c>
      <c r="Z39" s="86">
        <f t="shared" si="4"/>
        <v>298683863</v>
      </c>
      <c r="AA39" s="87">
        <f t="shared" si="4"/>
        <v>326846674</v>
      </c>
      <c r="AB39" s="87">
        <f t="shared" si="4"/>
        <v>281449753</v>
      </c>
      <c r="AC39" s="89">
        <f t="shared" si="4"/>
        <v>906980290</v>
      </c>
    </row>
    <row r="40" spans="1:29" ht="13.5">
      <c r="A40" s="48" t="s">
        <v>572</v>
      </c>
      <c r="B40" s="78" t="s">
        <v>474</v>
      </c>
      <c r="C40" s="79" t="s">
        <v>475</v>
      </c>
      <c r="D40" s="80">
        <v>3773526</v>
      </c>
      <c r="E40" s="81">
        <v>0</v>
      </c>
      <c r="F40" s="81">
        <v>2000000</v>
      </c>
      <c r="G40" s="81">
        <v>1538374</v>
      </c>
      <c r="H40" s="81">
        <v>1214600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2">
        <v>8526500</v>
      </c>
      <c r="Z40" s="80">
        <v>8526500</v>
      </c>
      <c r="AA40" s="81">
        <v>0</v>
      </c>
      <c r="AB40" s="81">
        <v>0</v>
      </c>
      <c r="AC40" s="83">
        <v>8526500</v>
      </c>
    </row>
    <row r="41" spans="1:29" ht="13.5">
      <c r="A41" s="48" t="s">
        <v>572</v>
      </c>
      <c r="B41" s="78" t="s">
        <v>476</v>
      </c>
      <c r="C41" s="79" t="s">
        <v>477</v>
      </c>
      <c r="D41" s="80">
        <v>3028780</v>
      </c>
      <c r="E41" s="81">
        <v>0</v>
      </c>
      <c r="F41" s="81">
        <v>0</v>
      </c>
      <c r="G41" s="81">
        <v>0</v>
      </c>
      <c r="H41" s="81">
        <v>3543569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27270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2">
        <v>6599619</v>
      </c>
      <c r="Z41" s="80">
        <v>6599619</v>
      </c>
      <c r="AA41" s="81">
        <v>0</v>
      </c>
      <c r="AB41" s="81">
        <v>0</v>
      </c>
      <c r="AC41" s="83">
        <v>6599619</v>
      </c>
    </row>
    <row r="42" spans="1:29" ht="13.5">
      <c r="A42" s="48" t="s">
        <v>572</v>
      </c>
      <c r="B42" s="78" t="s">
        <v>478</v>
      </c>
      <c r="C42" s="79" t="s">
        <v>479</v>
      </c>
      <c r="D42" s="80">
        <v>3867122</v>
      </c>
      <c r="E42" s="81">
        <v>4094108</v>
      </c>
      <c r="F42" s="81">
        <v>5871000</v>
      </c>
      <c r="G42" s="81">
        <v>0</v>
      </c>
      <c r="H42" s="81">
        <v>776688</v>
      </c>
      <c r="I42" s="81">
        <v>0</v>
      </c>
      <c r="J42" s="81">
        <v>0</v>
      </c>
      <c r="K42" s="81">
        <v>0</v>
      </c>
      <c r="L42" s="81">
        <v>0</v>
      </c>
      <c r="M42" s="81">
        <v>6822448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350000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2">
        <v>21781366</v>
      </c>
      <c r="Z42" s="80">
        <v>21431366</v>
      </c>
      <c r="AA42" s="81">
        <v>0</v>
      </c>
      <c r="AB42" s="81">
        <v>350000</v>
      </c>
      <c r="AC42" s="83">
        <v>21781366</v>
      </c>
    </row>
    <row r="43" spans="1:29" ht="13.5">
      <c r="A43" s="48" t="s">
        <v>573</v>
      </c>
      <c r="B43" s="78" t="s">
        <v>559</v>
      </c>
      <c r="C43" s="79" t="s">
        <v>560</v>
      </c>
      <c r="D43" s="80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30000</v>
      </c>
      <c r="T43" s="81">
        <v>210000</v>
      </c>
      <c r="U43" s="81">
        <v>20000</v>
      </c>
      <c r="V43" s="81">
        <v>0</v>
      </c>
      <c r="W43" s="81">
        <v>0</v>
      </c>
      <c r="X43" s="81">
        <v>0</v>
      </c>
      <c r="Y43" s="82">
        <v>260000</v>
      </c>
      <c r="Z43" s="80">
        <v>0</v>
      </c>
      <c r="AA43" s="81">
        <v>0</v>
      </c>
      <c r="AB43" s="81">
        <v>260000</v>
      </c>
      <c r="AC43" s="83">
        <v>260000</v>
      </c>
    </row>
    <row r="44" spans="1:29" ht="12.75">
      <c r="A44" s="49"/>
      <c r="B44" s="84" t="s">
        <v>633</v>
      </c>
      <c r="C44" s="85"/>
      <c r="D44" s="86">
        <f aca="true" t="shared" si="5" ref="D44:AC44">SUM(D40:D43)</f>
        <v>10669428</v>
      </c>
      <c r="E44" s="87">
        <f t="shared" si="5"/>
        <v>4094108</v>
      </c>
      <c r="F44" s="87">
        <f t="shared" si="5"/>
        <v>7871000</v>
      </c>
      <c r="G44" s="87">
        <f t="shared" si="5"/>
        <v>1538374</v>
      </c>
      <c r="H44" s="87">
        <f t="shared" si="5"/>
        <v>5534857</v>
      </c>
      <c r="I44" s="87">
        <f t="shared" si="5"/>
        <v>0</v>
      </c>
      <c r="J44" s="87">
        <f t="shared" si="5"/>
        <v>0</v>
      </c>
      <c r="K44" s="87">
        <f t="shared" si="5"/>
        <v>0</v>
      </c>
      <c r="L44" s="87">
        <f t="shared" si="5"/>
        <v>0</v>
      </c>
      <c r="M44" s="87">
        <f t="shared" si="5"/>
        <v>6822448</v>
      </c>
      <c r="N44" s="87">
        <f t="shared" si="5"/>
        <v>0</v>
      </c>
      <c r="O44" s="87">
        <f t="shared" si="5"/>
        <v>0</v>
      </c>
      <c r="P44" s="87">
        <f t="shared" si="5"/>
        <v>0</v>
      </c>
      <c r="Q44" s="87">
        <f t="shared" si="5"/>
        <v>0</v>
      </c>
      <c r="R44" s="87">
        <f t="shared" si="5"/>
        <v>0</v>
      </c>
      <c r="S44" s="87">
        <f t="shared" si="5"/>
        <v>407270</v>
      </c>
      <c r="T44" s="87">
        <f t="shared" si="5"/>
        <v>210000</v>
      </c>
      <c r="U44" s="87">
        <f t="shared" si="5"/>
        <v>20000</v>
      </c>
      <c r="V44" s="87">
        <f t="shared" si="5"/>
        <v>0</v>
      </c>
      <c r="W44" s="87">
        <f t="shared" si="5"/>
        <v>0</v>
      </c>
      <c r="X44" s="87">
        <f t="shared" si="5"/>
        <v>0</v>
      </c>
      <c r="Y44" s="88">
        <f t="shared" si="5"/>
        <v>37167485</v>
      </c>
      <c r="Z44" s="86">
        <f t="shared" si="5"/>
        <v>36557485</v>
      </c>
      <c r="AA44" s="87">
        <f t="shared" si="5"/>
        <v>0</v>
      </c>
      <c r="AB44" s="87">
        <f t="shared" si="5"/>
        <v>610000</v>
      </c>
      <c r="AC44" s="89">
        <f t="shared" si="5"/>
        <v>37167485</v>
      </c>
    </row>
    <row r="45" spans="1:29" ht="12.75">
      <c r="A45" s="50"/>
      <c r="B45" s="90" t="s">
        <v>634</v>
      </c>
      <c r="C45" s="91"/>
      <c r="D45" s="92">
        <f aca="true" t="shared" si="6" ref="D45:AC45">SUM(D9,D11:D16,D18:D23,D25:D29,D31:D38,D40:D43)</f>
        <v>2790673604</v>
      </c>
      <c r="E45" s="93">
        <f t="shared" si="6"/>
        <v>443179061</v>
      </c>
      <c r="F45" s="93">
        <f t="shared" si="6"/>
        <v>1473582931</v>
      </c>
      <c r="G45" s="93">
        <f t="shared" si="6"/>
        <v>1786204159</v>
      </c>
      <c r="H45" s="93">
        <f t="shared" si="6"/>
        <v>2678472666</v>
      </c>
      <c r="I45" s="93">
        <f t="shared" si="6"/>
        <v>596611443</v>
      </c>
      <c r="J45" s="93">
        <f t="shared" si="6"/>
        <v>0</v>
      </c>
      <c r="K45" s="93">
        <f t="shared" si="6"/>
        <v>206874449</v>
      </c>
      <c r="L45" s="93">
        <f t="shared" si="6"/>
        <v>96508656</v>
      </c>
      <c r="M45" s="93">
        <f t="shared" si="6"/>
        <v>968925280</v>
      </c>
      <c r="N45" s="93">
        <f t="shared" si="6"/>
        <v>1020000</v>
      </c>
      <c r="O45" s="93">
        <f t="shared" si="6"/>
        <v>33900000</v>
      </c>
      <c r="P45" s="93">
        <f t="shared" si="6"/>
        <v>1002517338</v>
      </c>
      <c r="Q45" s="93">
        <f t="shared" si="6"/>
        <v>250000</v>
      </c>
      <c r="R45" s="93">
        <f t="shared" si="6"/>
        <v>30297696</v>
      </c>
      <c r="S45" s="93">
        <f t="shared" si="6"/>
        <v>296614126</v>
      </c>
      <c r="T45" s="93">
        <f t="shared" si="6"/>
        <v>103885332</v>
      </c>
      <c r="U45" s="93">
        <f t="shared" si="6"/>
        <v>180173196</v>
      </c>
      <c r="V45" s="93">
        <f t="shared" si="6"/>
        <v>534121119</v>
      </c>
      <c r="W45" s="93">
        <f t="shared" si="6"/>
        <v>0</v>
      </c>
      <c r="X45" s="93">
        <f t="shared" si="6"/>
        <v>0</v>
      </c>
      <c r="Y45" s="94">
        <f t="shared" si="6"/>
        <v>13223811056</v>
      </c>
      <c r="Z45" s="92">
        <f t="shared" si="6"/>
        <v>4499685366</v>
      </c>
      <c r="AA45" s="93">
        <f t="shared" si="6"/>
        <v>5646969222</v>
      </c>
      <c r="AB45" s="93">
        <f t="shared" si="6"/>
        <v>3061466282</v>
      </c>
      <c r="AC45" s="95">
        <f t="shared" si="6"/>
        <v>13208120870</v>
      </c>
    </row>
    <row r="46" spans="1:29" ht="13.5">
      <c r="A46" s="51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3.5">
      <c r="A47" s="52"/>
      <c r="B47" s="127" t="s">
        <v>49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47:T4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8" width="10.7109375" style="3" customWidth="1"/>
    <col min="29" max="29" width="11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ht="15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2"/>
      <c r="AE2" s="2"/>
      <c r="AF2" s="2"/>
      <c r="AG2" s="2"/>
    </row>
    <row r="3" spans="1:29" ht="16.5" customHeight="1">
      <c r="A3" s="5"/>
      <c r="B3" s="126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50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>
      <c r="A9" s="27"/>
      <c r="B9" s="53" t="s">
        <v>51</v>
      </c>
      <c r="C9" s="54" t="s">
        <v>52</v>
      </c>
      <c r="D9" s="55">
        <v>339438991</v>
      </c>
      <c r="E9" s="56">
        <v>18664000</v>
      </c>
      <c r="F9" s="56">
        <v>159579539</v>
      </c>
      <c r="G9" s="56">
        <v>595547055</v>
      </c>
      <c r="H9" s="56">
        <v>161451900</v>
      </c>
      <c r="I9" s="56">
        <v>12500000</v>
      </c>
      <c r="J9" s="56">
        <v>0</v>
      </c>
      <c r="K9" s="56">
        <v>0</v>
      </c>
      <c r="L9" s="56">
        <v>2700000</v>
      </c>
      <c r="M9" s="56">
        <v>125448113</v>
      </c>
      <c r="N9" s="57">
        <v>4000000</v>
      </c>
      <c r="O9" s="56">
        <v>0</v>
      </c>
      <c r="P9" s="56">
        <v>37738987</v>
      </c>
      <c r="Q9" s="56">
        <v>0</v>
      </c>
      <c r="R9" s="56">
        <v>62506087</v>
      </c>
      <c r="S9" s="56">
        <v>365388</v>
      </c>
      <c r="T9" s="56">
        <v>13478525</v>
      </c>
      <c r="U9" s="56">
        <v>25207648</v>
      </c>
      <c r="V9" s="57">
        <v>55881259</v>
      </c>
      <c r="W9" s="58">
        <v>0</v>
      </c>
      <c r="X9" s="57">
        <v>0</v>
      </c>
      <c r="Y9" s="59">
        <v>1614507492</v>
      </c>
      <c r="Z9" s="58">
        <v>730241020</v>
      </c>
      <c r="AA9" s="57">
        <v>350000000</v>
      </c>
      <c r="AB9" s="57">
        <v>534266472</v>
      </c>
      <c r="AC9" s="59">
        <v>1614507492</v>
      </c>
    </row>
    <row r="10" spans="1:29" s="10" customFormat="1" ht="12.75">
      <c r="A10" s="27"/>
      <c r="B10" s="53" t="s">
        <v>53</v>
      </c>
      <c r="C10" s="54" t="s">
        <v>54</v>
      </c>
      <c r="D10" s="55">
        <v>2354880406</v>
      </c>
      <c r="E10" s="56">
        <v>395168439</v>
      </c>
      <c r="F10" s="56">
        <v>1010530668</v>
      </c>
      <c r="G10" s="56">
        <v>1197469440</v>
      </c>
      <c r="H10" s="56">
        <v>2271328056</v>
      </c>
      <c r="I10" s="56">
        <v>522634212</v>
      </c>
      <c r="J10" s="56">
        <v>0</v>
      </c>
      <c r="K10" s="56">
        <v>206874449</v>
      </c>
      <c r="L10" s="56">
        <v>83050000</v>
      </c>
      <c r="M10" s="56">
        <v>820773271</v>
      </c>
      <c r="N10" s="57">
        <v>0</v>
      </c>
      <c r="O10" s="56">
        <v>21150000</v>
      </c>
      <c r="P10" s="56">
        <v>913193338</v>
      </c>
      <c r="Q10" s="56">
        <v>0</v>
      </c>
      <c r="R10" s="56">
        <v>23650000</v>
      </c>
      <c r="S10" s="56">
        <v>269724673</v>
      </c>
      <c r="T10" s="56">
        <v>87280367</v>
      </c>
      <c r="U10" s="56">
        <v>119096336</v>
      </c>
      <c r="V10" s="57">
        <v>407690719</v>
      </c>
      <c r="W10" s="58">
        <v>0</v>
      </c>
      <c r="X10" s="57">
        <v>0</v>
      </c>
      <c r="Y10" s="59">
        <v>10704494374</v>
      </c>
      <c r="Z10" s="58">
        <v>3424875224</v>
      </c>
      <c r="AA10" s="57">
        <v>5000000000</v>
      </c>
      <c r="AB10" s="57">
        <v>2263928964</v>
      </c>
      <c r="AC10" s="59">
        <v>10688804188</v>
      </c>
    </row>
    <row r="11" spans="1:29" s="10" customFormat="1" ht="12.75">
      <c r="A11" s="27"/>
      <c r="B11" s="53" t="s">
        <v>55</v>
      </c>
      <c r="C11" s="54" t="s">
        <v>56</v>
      </c>
      <c r="D11" s="55">
        <v>593716000</v>
      </c>
      <c r="E11" s="56">
        <v>36380000</v>
      </c>
      <c r="F11" s="56">
        <v>420237600</v>
      </c>
      <c r="G11" s="56">
        <v>528217593</v>
      </c>
      <c r="H11" s="56">
        <v>405981111</v>
      </c>
      <c r="I11" s="56">
        <v>172500000</v>
      </c>
      <c r="J11" s="56">
        <v>0</v>
      </c>
      <c r="K11" s="56">
        <v>0</v>
      </c>
      <c r="L11" s="56">
        <v>244350000</v>
      </c>
      <c r="M11" s="56">
        <v>631117044</v>
      </c>
      <c r="N11" s="57">
        <v>0</v>
      </c>
      <c r="O11" s="56">
        <v>1010196852</v>
      </c>
      <c r="P11" s="56">
        <v>341709206</v>
      </c>
      <c r="Q11" s="56">
        <v>0</v>
      </c>
      <c r="R11" s="56">
        <v>0</v>
      </c>
      <c r="S11" s="56">
        <v>480286</v>
      </c>
      <c r="T11" s="56">
        <v>27001646</v>
      </c>
      <c r="U11" s="56">
        <v>57690995</v>
      </c>
      <c r="V11" s="57">
        <v>51065000</v>
      </c>
      <c r="W11" s="58">
        <v>0</v>
      </c>
      <c r="X11" s="57">
        <v>0</v>
      </c>
      <c r="Y11" s="59">
        <v>4520643333</v>
      </c>
      <c r="Z11" s="58">
        <v>1946213664</v>
      </c>
      <c r="AA11" s="57">
        <v>1721645436</v>
      </c>
      <c r="AB11" s="57">
        <v>852784233</v>
      </c>
      <c r="AC11" s="59">
        <v>4520643333</v>
      </c>
    </row>
    <row r="12" spans="1:29" s="10" customFormat="1" ht="12.75">
      <c r="A12" s="27"/>
      <c r="B12" s="53" t="s">
        <v>57</v>
      </c>
      <c r="C12" s="54" t="s">
        <v>58</v>
      </c>
      <c r="D12" s="55">
        <v>1769316000</v>
      </c>
      <c r="E12" s="56">
        <v>76309000</v>
      </c>
      <c r="F12" s="56">
        <v>633386000</v>
      </c>
      <c r="G12" s="56">
        <v>408109000</v>
      </c>
      <c r="H12" s="56">
        <v>343395000</v>
      </c>
      <c r="I12" s="56">
        <v>125970000</v>
      </c>
      <c r="J12" s="56">
        <v>0</v>
      </c>
      <c r="K12" s="56">
        <v>19713000</v>
      </c>
      <c r="L12" s="56">
        <v>10850000</v>
      </c>
      <c r="M12" s="56">
        <v>479125000</v>
      </c>
      <c r="N12" s="57">
        <v>24000000</v>
      </c>
      <c r="O12" s="56">
        <v>23561000</v>
      </c>
      <c r="P12" s="56">
        <v>936423000</v>
      </c>
      <c r="Q12" s="56">
        <v>0</v>
      </c>
      <c r="R12" s="56">
        <v>83122000</v>
      </c>
      <c r="S12" s="56">
        <v>49313000</v>
      </c>
      <c r="T12" s="56">
        <v>38288000</v>
      </c>
      <c r="U12" s="56">
        <v>116241000</v>
      </c>
      <c r="V12" s="57">
        <v>443313000</v>
      </c>
      <c r="W12" s="58">
        <v>2958000</v>
      </c>
      <c r="X12" s="57">
        <v>0</v>
      </c>
      <c r="Y12" s="59">
        <v>5583392000</v>
      </c>
      <c r="Z12" s="58">
        <v>3675520000</v>
      </c>
      <c r="AA12" s="57">
        <v>1000000000</v>
      </c>
      <c r="AB12" s="57">
        <v>907872000</v>
      </c>
      <c r="AC12" s="59">
        <v>5583392000</v>
      </c>
    </row>
    <row r="13" spans="1:29" s="10" customFormat="1" ht="12.75">
      <c r="A13" s="27"/>
      <c r="B13" s="53" t="s">
        <v>59</v>
      </c>
      <c r="C13" s="54" t="s">
        <v>60</v>
      </c>
      <c r="D13" s="55">
        <v>1789991430</v>
      </c>
      <c r="E13" s="56">
        <v>95000000</v>
      </c>
      <c r="F13" s="56">
        <v>228000000</v>
      </c>
      <c r="G13" s="56">
        <v>603350000</v>
      </c>
      <c r="H13" s="56">
        <v>396500000</v>
      </c>
      <c r="I13" s="56">
        <v>148317666</v>
      </c>
      <c r="J13" s="56">
        <v>0</v>
      </c>
      <c r="K13" s="56">
        <v>0</v>
      </c>
      <c r="L13" s="56">
        <v>77000000</v>
      </c>
      <c r="M13" s="56">
        <v>340929650</v>
      </c>
      <c r="N13" s="57">
        <v>0</v>
      </c>
      <c r="O13" s="56">
        <v>74642000</v>
      </c>
      <c r="P13" s="56">
        <v>757720001</v>
      </c>
      <c r="Q13" s="56">
        <v>0</v>
      </c>
      <c r="R13" s="56">
        <v>291050500</v>
      </c>
      <c r="S13" s="56">
        <v>69000000</v>
      </c>
      <c r="T13" s="56">
        <v>3946000</v>
      </c>
      <c r="U13" s="56">
        <v>419825750</v>
      </c>
      <c r="V13" s="57">
        <v>130500000</v>
      </c>
      <c r="W13" s="58">
        <v>0</v>
      </c>
      <c r="X13" s="57">
        <v>8000000</v>
      </c>
      <c r="Y13" s="59">
        <v>5433772997</v>
      </c>
      <c r="Z13" s="58">
        <v>1926851000</v>
      </c>
      <c r="AA13" s="57">
        <v>2221591001</v>
      </c>
      <c r="AB13" s="57">
        <v>1285330996</v>
      </c>
      <c r="AC13" s="59">
        <v>5433772997</v>
      </c>
    </row>
    <row r="14" spans="1:29" s="10" customFormat="1" ht="12.75">
      <c r="A14" s="27"/>
      <c r="B14" s="53" t="s">
        <v>61</v>
      </c>
      <c r="C14" s="54" t="s">
        <v>62</v>
      </c>
      <c r="D14" s="55">
        <v>169515978</v>
      </c>
      <c r="E14" s="56">
        <v>7120675</v>
      </c>
      <c r="F14" s="56">
        <v>188414346</v>
      </c>
      <c r="G14" s="56">
        <v>300705516</v>
      </c>
      <c r="H14" s="56">
        <v>170076001</v>
      </c>
      <c r="I14" s="56">
        <v>11003000</v>
      </c>
      <c r="J14" s="56">
        <v>0</v>
      </c>
      <c r="K14" s="56">
        <v>0</v>
      </c>
      <c r="L14" s="56">
        <v>0</v>
      </c>
      <c r="M14" s="56">
        <v>101907129</v>
      </c>
      <c r="N14" s="57">
        <v>0</v>
      </c>
      <c r="O14" s="56">
        <v>0</v>
      </c>
      <c r="P14" s="56">
        <v>447047</v>
      </c>
      <c r="Q14" s="56">
        <v>0</v>
      </c>
      <c r="R14" s="56">
        <v>0</v>
      </c>
      <c r="S14" s="56">
        <v>27100212</v>
      </c>
      <c r="T14" s="56">
        <v>240525</v>
      </c>
      <c r="U14" s="56">
        <v>6741959</v>
      </c>
      <c r="V14" s="57">
        <v>140283643</v>
      </c>
      <c r="W14" s="58">
        <v>0</v>
      </c>
      <c r="X14" s="57">
        <v>0</v>
      </c>
      <c r="Y14" s="59">
        <v>1123556031</v>
      </c>
      <c r="Z14" s="58">
        <v>941428547</v>
      </c>
      <c r="AA14" s="57">
        <v>0</v>
      </c>
      <c r="AB14" s="57">
        <v>182127484</v>
      </c>
      <c r="AC14" s="59">
        <v>1123556031</v>
      </c>
    </row>
    <row r="15" spans="1:29" s="10" customFormat="1" ht="12.75">
      <c r="A15" s="27"/>
      <c r="B15" s="53" t="s">
        <v>63</v>
      </c>
      <c r="C15" s="54" t="s">
        <v>64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7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7">
        <v>0</v>
      </c>
      <c r="W15" s="58">
        <v>0</v>
      </c>
      <c r="X15" s="57">
        <v>0</v>
      </c>
      <c r="Y15" s="59">
        <v>0</v>
      </c>
      <c r="Z15" s="58">
        <v>0</v>
      </c>
      <c r="AA15" s="57">
        <v>0</v>
      </c>
      <c r="AB15" s="57">
        <v>0</v>
      </c>
      <c r="AC15" s="59">
        <v>0</v>
      </c>
    </row>
    <row r="16" spans="1:29" s="10" customFormat="1" ht="12.75">
      <c r="A16" s="27"/>
      <c r="B16" s="53" t="s">
        <v>65</v>
      </c>
      <c r="C16" s="54" t="s">
        <v>66</v>
      </c>
      <c r="D16" s="55">
        <v>1362662043</v>
      </c>
      <c r="E16" s="56">
        <v>100994420</v>
      </c>
      <c r="F16" s="56">
        <v>597704833</v>
      </c>
      <c r="G16" s="56">
        <v>451846319</v>
      </c>
      <c r="H16" s="56">
        <v>318573422</v>
      </c>
      <c r="I16" s="56">
        <v>40300000</v>
      </c>
      <c r="J16" s="56">
        <v>0</v>
      </c>
      <c r="K16" s="56">
        <v>0</v>
      </c>
      <c r="L16" s="56">
        <v>5000000</v>
      </c>
      <c r="M16" s="56">
        <v>271020000</v>
      </c>
      <c r="N16" s="57">
        <v>0</v>
      </c>
      <c r="O16" s="56">
        <v>0</v>
      </c>
      <c r="P16" s="56">
        <v>78700000</v>
      </c>
      <c r="Q16" s="56">
        <v>11500000</v>
      </c>
      <c r="R16" s="56">
        <v>0</v>
      </c>
      <c r="S16" s="56">
        <v>71800000</v>
      </c>
      <c r="T16" s="56">
        <v>12841783</v>
      </c>
      <c r="U16" s="56">
        <v>297471000</v>
      </c>
      <c r="V16" s="57">
        <v>36000000</v>
      </c>
      <c r="W16" s="58">
        <v>30000000</v>
      </c>
      <c r="X16" s="57">
        <v>0</v>
      </c>
      <c r="Y16" s="59">
        <v>3686413820</v>
      </c>
      <c r="Z16" s="58">
        <v>1691465285</v>
      </c>
      <c r="AA16" s="57">
        <v>1493000000</v>
      </c>
      <c r="AB16" s="57">
        <v>501948535</v>
      </c>
      <c r="AC16" s="59">
        <v>3686413820</v>
      </c>
    </row>
    <row r="17" spans="1:29" s="10" customFormat="1" ht="12.75">
      <c r="A17" s="27"/>
      <c r="B17" s="105" t="s">
        <v>571</v>
      </c>
      <c r="C17" s="54"/>
      <c r="D17" s="64">
        <f aca="true" t="shared" si="0" ref="D17:AC17">SUM(D9:D16)</f>
        <v>8379520848</v>
      </c>
      <c r="E17" s="65">
        <f t="shared" si="0"/>
        <v>729636534</v>
      </c>
      <c r="F17" s="65">
        <f t="shared" si="0"/>
        <v>3237852986</v>
      </c>
      <c r="G17" s="65">
        <f t="shared" si="0"/>
        <v>4085244923</v>
      </c>
      <c r="H17" s="65">
        <f t="shared" si="0"/>
        <v>4067305490</v>
      </c>
      <c r="I17" s="65">
        <f t="shared" si="0"/>
        <v>1033224878</v>
      </c>
      <c r="J17" s="65">
        <f t="shared" si="0"/>
        <v>0</v>
      </c>
      <c r="K17" s="65">
        <f t="shared" si="0"/>
        <v>226587449</v>
      </c>
      <c r="L17" s="65">
        <f t="shared" si="0"/>
        <v>422950000</v>
      </c>
      <c r="M17" s="65">
        <f t="shared" si="0"/>
        <v>2770320207</v>
      </c>
      <c r="N17" s="106">
        <f t="shared" si="0"/>
        <v>28000000</v>
      </c>
      <c r="O17" s="65">
        <f t="shared" si="0"/>
        <v>1129549852</v>
      </c>
      <c r="P17" s="65">
        <f t="shared" si="0"/>
        <v>3065931579</v>
      </c>
      <c r="Q17" s="65">
        <f t="shared" si="0"/>
        <v>11500000</v>
      </c>
      <c r="R17" s="65">
        <f t="shared" si="0"/>
        <v>460328587</v>
      </c>
      <c r="S17" s="65">
        <f t="shared" si="0"/>
        <v>487783559</v>
      </c>
      <c r="T17" s="65">
        <f t="shared" si="0"/>
        <v>183076846</v>
      </c>
      <c r="U17" s="65">
        <f t="shared" si="0"/>
        <v>1042274688</v>
      </c>
      <c r="V17" s="106">
        <f t="shared" si="0"/>
        <v>1264733621</v>
      </c>
      <c r="W17" s="107">
        <f t="shared" si="0"/>
        <v>32958000</v>
      </c>
      <c r="X17" s="106">
        <f t="shared" si="0"/>
        <v>8000000</v>
      </c>
      <c r="Y17" s="68">
        <f t="shared" si="0"/>
        <v>32666780047</v>
      </c>
      <c r="Z17" s="107">
        <f t="shared" si="0"/>
        <v>14336594740</v>
      </c>
      <c r="AA17" s="106">
        <f t="shared" si="0"/>
        <v>11786236437</v>
      </c>
      <c r="AB17" s="106">
        <f t="shared" si="0"/>
        <v>6528258684</v>
      </c>
      <c r="AC17" s="68">
        <f t="shared" si="0"/>
        <v>32651089861</v>
      </c>
    </row>
    <row r="18" spans="1:29" s="10" customFormat="1" ht="12.75">
      <c r="A18" s="29"/>
      <c r="B18" s="108"/>
      <c r="C18" s="109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1"/>
      <c r="P18" s="111"/>
      <c r="Q18" s="111"/>
      <c r="R18" s="111"/>
      <c r="S18" s="111"/>
      <c r="T18" s="111"/>
      <c r="U18" s="111"/>
      <c r="V18" s="112"/>
      <c r="W18" s="113"/>
      <c r="X18" s="112"/>
      <c r="Y18" s="114"/>
      <c r="Z18" s="113"/>
      <c r="AA18" s="112"/>
      <c r="AB18" s="112"/>
      <c r="AC18" s="114"/>
    </row>
    <row r="19" spans="1:29" ht="12.75">
      <c r="A19" s="2"/>
      <c r="B19" s="123" t="s">
        <v>49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2.75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2.75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2:29" ht="12.7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2:29" ht="12.7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2:29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2:29" ht="12.7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2:29" ht="12.7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2:29" ht="12.7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2:29" ht="12.7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2:29" ht="12.7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2:29" ht="12.7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2:29" ht="12.7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2:29" ht="12.7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2:29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2:29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2:2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2:2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2:2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2:2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2:2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2:2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2:2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2:2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2:2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2:2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2:2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2:2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2:2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2:2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2:2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2:2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2:2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2:2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2:2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2:2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2:2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2:2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2:2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2:2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2:2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2:2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2:2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2:2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2:2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2:2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2:2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2:2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2:2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2:2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2:2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2:2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2:2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2:2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2:2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2:2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2:2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2:2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2:2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2:2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2:2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2:2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2:2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2:29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2:29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2:29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2:29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2:29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2:29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2:29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2:29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2:29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2:29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2:29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2:29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2:29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2:29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2:29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2:29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2:29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2:29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2:29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2:29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2:29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2:29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2:29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2:29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2:29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2:29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2:29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2:29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2:29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2:29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2:29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2:29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2:29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2:29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2:29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2:29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2:29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2:29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2:29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2:29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2:29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2:29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2:29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2:29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2:29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2:29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2:29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2:29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2:29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2:29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2:29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2:29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2:29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2:29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2:29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2:29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2:29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2:29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2:29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2:29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2:29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2:29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2:29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2:29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2:29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2:29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2:29" ht="12.75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2:29" ht="12.75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2:29" ht="12.75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2:29" ht="12.75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2:29" ht="12.75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2:29" ht="12.75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2:29" ht="12.75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2:29" ht="12.75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2:29" ht="12.75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2:29" ht="12.75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2:29" ht="12.75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2:29" ht="12.75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2:29" ht="12.75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2:29" ht="12.75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2:29" ht="12.75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2:29" ht="12.75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2:29" ht="12.75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2:29" ht="12.75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2:29" ht="12.75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2:29" ht="12.75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2:29" ht="12.75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2:29" ht="12.75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2:29" ht="12.75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2:29" ht="12.75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2:29" ht="12.75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2:29" ht="12.75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2:29" ht="12.75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2:29" ht="12.75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2:29" ht="12.75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2:29" ht="12.75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2:29" ht="12.75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2:29" ht="12.75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2:29" ht="12.75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2:29" ht="12.7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2:29" ht="12.7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2:29" ht="12.75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2:29" ht="12.75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2:29" ht="12.75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2:29" ht="12.75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2:29" ht="12.75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2:29" ht="12.75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2:29" ht="12.75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2:29" ht="12.75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2:29" ht="12.75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2:29" ht="12.75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2:29" ht="12.75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2:29" ht="12.75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</sheetData>
  <sheetProtection/>
  <mergeCells count="5">
    <mergeCell ref="B2:AC2"/>
    <mergeCell ref="D4:Y4"/>
    <mergeCell ref="Z4:AC4"/>
    <mergeCell ref="B19:AC19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9" width="10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6" customFormat="1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67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 customHeight="1">
      <c r="A9" s="27"/>
      <c r="B9" s="53" t="s">
        <v>68</v>
      </c>
      <c r="C9" s="54" t="s">
        <v>69</v>
      </c>
      <c r="D9" s="55">
        <v>3114973</v>
      </c>
      <c r="E9" s="56">
        <v>0</v>
      </c>
      <c r="F9" s="56">
        <v>12123350</v>
      </c>
      <c r="G9" s="56">
        <v>19466316</v>
      </c>
      <c r="H9" s="56">
        <v>103741238</v>
      </c>
      <c r="I9" s="56">
        <v>12768674</v>
      </c>
      <c r="J9" s="56">
        <v>0</v>
      </c>
      <c r="K9" s="56">
        <v>0</v>
      </c>
      <c r="L9" s="56">
        <v>0</v>
      </c>
      <c r="M9" s="56">
        <v>23615449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7">
        <v>0</v>
      </c>
      <c r="W9" s="58">
        <v>0</v>
      </c>
      <c r="X9" s="57">
        <v>0</v>
      </c>
      <c r="Y9" s="59">
        <v>174830000</v>
      </c>
      <c r="Z9" s="58">
        <v>143281650</v>
      </c>
      <c r="AA9" s="57">
        <v>0</v>
      </c>
      <c r="AB9" s="57">
        <v>31548350</v>
      </c>
      <c r="AC9" s="60">
        <v>174830000</v>
      </c>
    </row>
    <row r="10" spans="1:29" s="10" customFormat="1" ht="12.75" customHeight="1">
      <c r="A10" s="27"/>
      <c r="B10" s="53" t="s">
        <v>70</v>
      </c>
      <c r="C10" s="54" t="s">
        <v>71</v>
      </c>
      <c r="D10" s="55">
        <v>40124034</v>
      </c>
      <c r="E10" s="56">
        <v>0</v>
      </c>
      <c r="F10" s="56">
        <v>192500000</v>
      </c>
      <c r="G10" s="56">
        <v>60804796</v>
      </c>
      <c r="H10" s="56">
        <v>34725608</v>
      </c>
      <c r="I10" s="56">
        <v>28000000</v>
      </c>
      <c r="J10" s="56">
        <v>0</v>
      </c>
      <c r="K10" s="56">
        <v>0</v>
      </c>
      <c r="L10" s="56">
        <v>0</v>
      </c>
      <c r="M10" s="56">
        <v>40843162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4000000</v>
      </c>
      <c r="T10" s="56">
        <v>3000000</v>
      </c>
      <c r="U10" s="56">
        <v>4000000</v>
      </c>
      <c r="V10" s="57">
        <v>20000000</v>
      </c>
      <c r="W10" s="58">
        <v>0</v>
      </c>
      <c r="X10" s="57">
        <v>0</v>
      </c>
      <c r="Y10" s="59">
        <v>427997600</v>
      </c>
      <c r="Z10" s="58">
        <v>208497600</v>
      </c>
      <c r="AA10" s="57">
        <v>0</v>
      </c>
      <c r="AB10" s="57">
        <v>219500000</v>
      </c>
      <c r="AC10" s="60">
        <v>427997600</v>
      </c>
    </row>
    <row r="11" spans="1:29" s="10" customFormat="1" ht="12.75" customHeight="1">
      <c r="A11" s="27"/>
      <c r="B11" s="53" t="s">
        <v>72</v>
      </c>
      <c r="C11" s="54" t="s">
        <v>73</v>
      </c>
      <c r="D11" s="55">
        <v>25500000</v>
      </c>
      <c r="E11" s="56">
        <v>0</v>
      </c>
      <c r="F11" s="56">
        <v>90972522</v>
      </c>
      <c r="G11" s="56">
        <v>57785678</v>
      </c>
      <c r="H11" s="56">
        <v>1500000</v>
      </c>
      <c r="I11" s="56">
        <v>32623950</v>
      </c>
      <c r="J11" s="56">
        <v>0</v>
      </c>
      <c r="K11" s="56">
        <v>0</v>
      </c>
      <c r="L11" s="56">
        <v>0</v>
      </c>
      <c r="M11" s="56">
        <v>44939139</v>
      </c>
      <c r="N11" s="56">
        <v>250000</v>
      </c>
      <c r="O11" s="56">
        <v>0</v>
      </c>
      <c r="P11" s="56">
        <v>32550000</v>
      </c>
      <c r="Q11" s="56">
        <v>0</v>
      </c>
      <c r="R11" s="56">
        <v>6426074</v>
      </c>
      <c r="S11" s="56">
        <v>706081</v>
      </c>
      <c r="T11" s="56">
        <v>4883138</v>
      </c>
      <c r="U11" s="56">
        <v>1000000</v>
      </c>
      <c r="V11" s="57">
        <v>0</v>
      </c>
      <c r="W11" s="58">
        <v>10000000</v>
      </c>
      <c r="X11" s="57">
        <v>0</v>
      </c>
      <c r="Y11" s="59">
        <v>309136582</v>
      </c>
      <c r="Z11" s="58">
        <v>210519399</v>
      </c>
      <c r="AA11" s="57">
        <v>0</v>
      </c>
      <c r="AB11" s="57">
        <v>98617183</v>
      </c>
      <c r="AC11" s="60">
        <v>309136582</v>
      </c>
    </row>
    <row r="12" spans="1:29" s="10" customFormat="1" ht="12.75" customHeight="1">
      <c r="A12" s="27"/>
      <c r="B12" s="53" t="s">
        <v>74</v>
      </c>
      <c r="C12" s="54" t="s">
        <v>75</v>
      </c>
      <c r="D12" s="55">
        <v>111927164</v>
      </c>
      <c r="E12" s="56">
        <v>0</v>
      </c>
      <c r="F12" s="56">
        <v>28540000</v>
      </c>
      <c r="G12" s="56">
        <v>79922151</v>
      </c>
      <c r="H12" s="56">
        <v>63782125</v>
      </c>
      <c r="I12" s="56">
        <v>13480000</v>
      </c>
      <c r="J12" s="56">
        <v>3434400</v>
      </c>
      <c r="K12" s="56">
        <v>0</v>
      </c>
      <c r="L12" s="56">
        <v>0</v>
      </c>
      <c r="M12" s="56">
        <v>48438000</v>
      </c>
      <c r="N12" s="56">
        <v>0</v>
      </c>
      <c r="O12" s="56">
        <v>0</v>
      </c>
      <c r="P12" s="56">
        <v>310887562</v>
      </c>
      <c r="Q12" s="56">
        <v>0</v>
      </c>
      <c r="R12" s="56">
        <v>17000000</v>
      </c>
      <c r="S12" s="56">
        <v>3000000</v>
      </c>
      <c r="T12" s="56">
        <v>250000</v>
      </c>
      <c r="U12" s="56">
        <v>3500000</v>
      </c>
      <c r="V12" s="57">
        <v>8400000</v>
      </c>
      <c r="W12" s="58">
        <v>0</v>
      </c>
      <c r="X12" s="57">
        <v>0</v>
      </c>
      <c r="Y12" s="59">
        <v>692561402</v>
      </c>
      <c r="Z12" s="58">
        <v>627411402</v>
      </c>
      <c r="AA12" s="57">
        <v>0</v>
      </c>
      <c r="AB12" s="57">
        <v>65150000</v>
      </c>
      <c r="AC12" s="60">
        <v>692561402</v>
      </c>
    </row>
    <row r="13" spans="1:29" s="10" customFormat="1" ht="12.75" customHeight="1">
      <c r="A13" s="27"/>
      <c r="B13" s="53" t="s">
        <v>76</v>
      </c>
      <c r="C13" s="54" t="s">
        <v>77</v>
      </c>
      <c r="D13" s="55">
        <v>56000000</v>
      </c>
      <c r="E13" s="56">
        <v>0</v>
      </c>
      <c r="F13" s="56">
        <v>0</v>
      </c>
      <c r="G13" s="56">
        <v>65127000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1600000</v>
      </c>
      <c r="U13" s="56">
        <v>100000</v>
      </c>
      <c r="V13" s="57">
        <v>2000000</v>
      </c>
      <c r="W13" s="58">
        <v>0</v>
      </c>
      <c r="X13" s="57">
        <v>0</v>
      </c>
      <c r="Y13" s="59">
        <v>124827000</v>
      </c>
      <c r="Z13" s="58">
        <v>105827000</v>
      </c>
      <c r="AA13" s="57">
        <v>0</v>
      </c>
      <c r="AB13" s="57">
        <v>15000000</v>
      </c>
      <c r="AC13" s="60">
        <v>120827000</v>
      </c>
    </row>
    <row r="14" spans="1:29" s="10" customFormat="1" ht="12.75" customHeight="1">
      <c r="A14" s="27"/>
      <c r="B14" s="53" t="s">
        <v>78</v>
      </c>
      <c r="C14" s="54" t="s">
        <v>79</v>
      </c>
      <c r="D14" s="55">
        <v>123356500</v>
      </c>
      <c r="E14" s="56">
        <v>0</v>
      </c>
      <c r="F14" s="56">
        <v>88763200</v>
      </c>
      <c r="G14" s="56">
        <v>257051900</v>
      </c>
      <c r="H14" s="56">
        <v>60482400</v>
      </c>
      <c r="I14" s="56">
        <v>0</v>
      </c>
      <c r="J14" s="56">
        <v>0</v>
      </c>
      <c r="K14" s="56">
        <v>5000000</v>
      </c>
      <c r="L14" s="56">
        <v>6888000</v>
      </c>
      <c r="M14" s="56">
        <v>34319000</v>
      </c>
      <c r="N14" s="56">
        <v>0</v>
      </c>
      <c r="O14" s="56">
        <v>0</v>
      </c>
      <c r="P14" s="56">
        <v>19980000</v>
      </c>
      <c r="Q14" s="56">
        <v>0</v>
      </c>
      <c r="R14" s="56">
        <v>899800</v>
      </c>
      <c r="S14" s="56">
        <v>550000</v>
      </c>
      <c r="T14" s="56">
        <v>1199000</v>
      </c>
      <c r="U14" s="56">
        <v>33886100</v>
      </c>
      <c r="V14" s="57">
        <v>22000000</v>
      </c>
      <c r="W14" s="58">
        <v>0</v>
      </c>
      <c r="X14" s="57">
        <v>0</v>
      </c>
      <c r="Y14" s="59">
        <v>654375900</v>
      </c>
      <c r="Z14" s="58">
        <v>173375900</v>
      </c>
      <c r="AA14" s="57">
        <v>154000000</v>
      </c>
      <c r="AB14" s="57">
        <v>327000000</v>
      </c>
      <c r="AC14" s="60">
        <v>654375900</v>
      </c>
    </row>
    <row r="15" spans="1:29" s="10" customFormat="1" ht="12.75" customHeight="1">
      <c r="A15" s="27"/>
      <c r="B15" s="53" t="s">
        <v>80</v>
      </c>
      <c r="C15" s="54" t="s">
        <v>81</v>
      </c>
      <c r="D15" s="55">
        <v>296333714</v>
      </c>
      <c r="E15" s="56">
        <v>17100000</v>
      </c>
      <c r="F15" s="56">
        <v>36942500</v>
      </c>
      <c r="G15" s="56">
        <v>192611701</v>
      </c>
      <c r="H15" s="56">
        <v>0</v>
      </c>
      <c r="I15" s="56">
        <v>3150000</v>
      </c>
      <c r="J15" s="56">
        <v>0</v>
      </c>
      <c r="K15" s="56">
        <v>0</v>
      </c>
      <c r="L15" s="56">
        <v>1958775</v>
      </c>
      <c r="M15" s="56">
        <v>72164214</v>
      </c>
      <c r="N15" s="56">
        <v>0</v>
      </c>
      <c r="O15" s="56">
        <v>7400000</v>
      </c>
      <c r="P15" s="56">
        <v>6961540</v>
      </c>
      <c r="Q15" s="56">
        <v>0</v>
      </c>
      <c r="R15" s="56">
        <v>257123</v>
      </c>
      <c r="S15" s="56">
        <v>1305850</v>
      </c>
      <c r="T15" s="56">
        <v>1122340</v>
      </c>
      <c r="U15" s="56">
        <v>4505680</v>
      </c>
      <c r="V15" s="57">
        <v>0</v>
      </c>
      <c r="W15" s="58">
        <v>0</v>
      </c>
      <c r="X15" s="57">
        <v>0</v>
      </c>
      <c r="Y15" s="59">
        <v>641813437</v>
      </c>
      <c r="Z15" s="58">
        <v>531591450</v>
      </c>
      <c r="AA15" s="57">
        <v>0</v>
      </c>
      <c r="AB15" s="57">
        <v>110221987</v>
      </c>
      <c r="AC15" s="60">
        <v>641813437</v>
      </c>
    </row>
    <row r="16" spans="1:29" s="10" customFormat="1" ht="12.75" customHeight="1">
      <c r="A16" s="27"/>
      <c r="B16" s="53" t="s">
        <v>82</v>
      </c>
      <c r="C16" s="54" t="s">
        <v>83</v>
      </c>
      <c r="D16" s="55">
        <v>10494912</v>
      </c>
      <c r="E16" s="56">
        <v>0</v>
      </c>
      <c r="F16" s="56">
        <v>26050836</v>
      </c>
      <c r="G16" s="56">
        <v>19761924</v>
      </c>
      <c r="H16" s="56">
        <v>82158060</v>
      </c>
      <c r="I16" s="56">
        <v>128262936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3748500</v>
      </c>
      <c r="S16" s="56">
        <v>63000</v>
      </c>
      <c r="T16" s="56">
        <v>110256</v>
      </c>
      <c r="U16" s="56">
        <v>23278512</v>
      </c>
      <c r="V16" s="57">
        <v>10473756</v>
      </c>
      <c r="W16" s="58">
        <v>0</v>
      </c>
      <c r="X16" s="57">
        <v>0</v>
      </c>
      <c r="Y16" s="59">
        <v>304402692</v>
      </c>
      <c r="Z16" s="58">
        <v>130858488</v>
      </c>
      <c r="AA16" s="57">
        <v>0</v>
      </c>
      <c r="AB16" s="57">
        <v>0</v>
      </c>
      <c r="AC16" s="60">
        <v>130858488</v>
      </c>
    </row>
    <row r="17" spans="1:29" s="10" customFormat="1" ht="12.75" customHeight="1">
      <c r="A17" s="27"/>
      <c r="B17" s="53" t="s">
        <v>84</v>
      </c>
      <c r="C17" s="54" t="s">
        <v>85</v>
      </c>
      <c r="D17" s="55">
        <v>14000000</v>
      </c>
      <c r="E17" s="56">
        <v>0</v>
      </c>
      <c r="F17" s="56">
        <v>54000000</v>
      </c>
      <c r="G17" s="56">
        <v>75180000</v>
      </c>
      <c r="H17" s="56">
        <v>71791555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1000000</v>
      </c>
      <c r="V17" s="57">
        <v>36500000</v>
      </c>
      <c r="W17" s="58">
        <v>0</v>
      </c>
      <c r="X17" s="57">
        <v>0</v>
      </c>
      <c r="Y17" s="59">
        <v>252471555</v>
      </c>
      <c r="Z17" s="58">
        <v>209471555</v>
      </c>
      <c r="AA17" s="57">
        <v>0</v>
      </c>
      <c r="AB17" s="57">
        <v>43000000</v>
      </c>
      <c r="AC17" s="60">
        <v>252471555</v>
      </c>
    </row>
    <row r="18" spans="1:29" s="10" customFormat="1" ht="12.75" customHeight="1">
      <c r="A18" s="27"/>
      <c r="B18" s="53" t="s">
        <v>86</v>
      </c>
      <c r="C18" s="54" t="s">
        <v>87</v>
      </c>
      <c r="D18" s="55">
        <v>88826400</v>
      </c>
      <c r="E18" s="56">
        <v>21119600</v>
      </c>
      <c r="F18" s="56">
        <v>71788245</v>
      </c>
      <c r="G18" s="56">
        <v>301913970</v>
      </c>
      <c r="H18" s="56">
        <v>15570000</v>
      </c>
      <c r="I18" s="56">
        <v>14000000</v>
      </c>
      <c r="J18" s="56">
        <v>0</v>
      </c>
      <c r="K18" s="56">
        <v>0</v>
      </c>
      <c r="L18" s="56">
        <v>0</v>
      </c>
      <c r="M18" s="56">
        <v>30700000</v>
      </c>
      <c r="N18" s="56">
        <v>0</v>
      </c>
      <c r="O18" s="56">
        <v>0</v>
      </c>
      <c r="P18" s="56">
        <v>51360000</v>
      </c>
      <c r="Q18" s="56">
        <v>1000000</v>
      </c>
      <c r="R18" s="56">
        <v>1000000</v>
      </c>
      <c r="S18" s="56">
        <v>4848600</v>
      </c>
      <c r="T18" s="56">
        <v>1719000</v>
      </c>
      <c r="U18" s="56">
        <v>54335000</v>
      </c>
      <c r="V18" s="57">
        <v>22880000</v>
      </c>
      <c r="W18" s="58">
        <v>0</v>
      </c>
      <c r="X18" s="57">
        <v>0</v>
      </c>
      <c r="Y18" s="59">
        <v>681060815</v>
      </c>
      <c r="Z18" s="58">
        <v>100776000</v>
      </c>
      <c r="AA18" s="57">
        <v>300000000</v>
      </c>
      <c r="AB18" s="57">
        <v>280284815</v>
      </c>
      <c r="AC18" s="60">
        <v>681060815</v>
      </c>
    </row>
    <row r="19" spans="1:29" s="10" customFormat="1" ht="12.75" customHeight="1">
      <c r="A19" s="27"/>
      <c r="B19" s="53" t="s">
        <v>88</v>
      </c>
      <c r="C19" s="54" t="s">
        <v>89</v>
      </c>
      <c r="D19" s="55">
        <v>311862000</v>
      </c>
      <c r="E19" s="56">
        <v>10000000</v>
      </c>
      <c r="F19" s="56">
        <v>54500000</v>
      </c>
      <c r="G19" s="56">
        <v>288270000</v>
      </c>
      <c r="H19" s="56">
        <v>40000000</v>
      </c>
      <c r="I19" s="56">
        <v>15000000</v>
      </c>
      <c r="J19" s="56">
        <v>0</v>
      </c>
      <c r="K19" s="56">
        <v>0</v>
      </c>
      <c r="L19" s="56">
        <v>0</v>
      </c>
      <c r="M19" s="56">
        <v>14300000</v>
      </c>
      <c r="N19" s="56">
        <v>0</v>
      </c>
      <c r="O19" s="56">
        <v>0</v>
      </c>
      <c r="P19" s="56">
        <v>1000000</v>
      </c>
      <c r="Q19" s="56">
        <v>0</v>
      </c>
      <c r="R19" s="56">
        <v>0</v>
      </c>
      <c r="S19" s="56">
        <v>0</v>
      </c>
      <c r="T19" s="56">
        <v>0</v>
      </c>
      <c r="U19" s="56">
        <v>12000000</v>
      </c>
      <c r="V19" s="57">
        <v>3500000</v>
      </c>
      <c r="W19" s="58">
        <v>0</v>
      </c>
      <c r="X19" s="57">
        <v>0</v>
      </c>
      <c r="Y19" s="59">
        <v>750432000</v>
      </c>
      <c r="Z19" s="58">
        <v>663632000</v>
      </c>
      <c r="AA19" s="57">
        <v>0</v>
      </c>
      <c r="AB19" s="57">
        <v>86800000</v>
      </c>
      <c r="AC19" s="60">
        <v>750432000</v>
      </c>
    </row>
    <row r="20" spans="1:29" s="10" customFormat="1" ht="12.75" customHeight="1">
      <c r="A20" s="27"/>
      <c r="B20" s="53" t="s">
        <v>90</v>
      </c>
      <c r="C20" s="54" t="s">
        <v>91</v>
      </c>
      <c r="D20" s="55">
        <v>57760000</v>
      </c>
      <c r="E20" s="56">
        <v>0</v>
      </c>
      <c r="F20" s="56">
        <v>28000000</v>
      </c>
      <c r="G20" s="56">
        <v>14500000</v>
      </c>
      <c r="H20" s="56">
        <v>37448000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4000000</v>
      </c>
      <c r="P20" s="56">
        <v>0</v>
      </c>
      <c r="Q20" s="56">
        <v>0</v>
      </c>
      <c r="R20" s="56">
        <v>11750000</v>
      </c>
      <c r="S20" s="56">
        <v>3000000</v>
      </c>
      <c r="T20" s="56">
        <v>3000000</v>
      </c>
      <c r="U20" s="56">
        <v>0</v>
      </c>
      <c r="V20" s="57">
        <v>10000000</v>
      </c>
      <c r="W20" s="58">
        <v>0</v>
      </c>
      <c r="X20" s="57">
        <v>0</v>
      </c>
      <c r="Y20" s="59">
        <v>169458000</v>
      </c>
      <c r="Z20" s="58">
        <v>145458000</v>
      </c>
      <c r="AA20" s="57">
        <v>0</v>
      </c>
      <c r="AB20" s="57">
        <v>24000000</v>
      </c>
      <c r="AC20" s="60">
        <v>169458000</v>
      </c>
    </row>
    <row r="21" spans="1:29" s="10" customFormat="1" ht="12.75" customHeight="1">
      <c r="A21" s="27"/>
      <c r="B21" s="53" t="s">
        <v>92</v>
      </c>
      <c r="C21" s="54" t="s">
        <v>93</v>
      </c>
      <c r="D21" s="55">
        <v>91000000</v>
      </c>
      <c r="E21" s="56">
        <v>0</v>
      </c>
      <c r="F21" s="56">
        <v>71000000</v>
      </c>
      <c r="G21" s="56">
        <v>85000000</v>
      </c>
      <c r="H21" s="56">
        <v>88000000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7">
        <v>0</v>
      </c>
      <c r="W21" s="58">
        <v>0</v>
      </c>
      <c r="X21" s="57">
        <v>0</v>
      </c>
      <c r="Y21" s="59">
        <v>335000000</v>
      </c>
      <c r="Z21" s="58">
        <v>335000000</v>
      </c>
      <c r="AA21" s="57">
        <v>0</v>
      </c>
      <c r="AB21" s="57">
        <v>0</v>
      </c>
      <c r="AC21" s="60">
        <v>335000000</v>
      </c>
    </row>
    <row r="22" spans="1:29" s="10" customFormat="1" ht="12.75" customHeight="1">
      <c r="A22" s="27"/>
      <c r="B22" s="53" t="s">
        <v>94</v>
      </c>
      <c r="C22" s="54" t="s">
        <v>95</v>
      </c>
      <c r="D22" s="55">
        <v>183604186</v>
      </c>
      <c r="E22" s="56">
        <v>3138000</v>
      </c>
      <c r="F22" s="56">
        <v>89078000</v>
      </c>
      <c r="G22" s="56">
        <v>188196556</v>
      </c>
      <c r="H22" s="56">
        <v>136856253</v>
      </c>
      <c r="I22" s="56">
        <v>0</v>
      </c>
      <c r="J22" s="56">
        <v>0</v>
      </c>
      <c r="K22" s="56">
        <v>0</v>
      </c>
      <c r="L22" s="56">
        <v>700000</v>
      </c>
      <c r="M22" s="56">
        <v>5500000</v>
      </c>
      <c r="N22" s="56">
        <v>0</v>
      </c>
      <c r="O22" s="56">
        <v>6666374</v>
      </c>
      <c r="P22" s="56">
        <v>22383059</v>
      </c>
      <c r="Q22" s="56">
        <v>0</v>
      </c>
      <c r="R22" s="56">
        <v>2500000</v>
      </c>
      <c r="S22" s="56">
        <v>4577580</v>
      </c>
      <c r="T22" s="56">
        <v>12647392</v>
      </c>
      <c r="U22" s="56">
        <v>13373000</v>
      </c>
      <c r="V22" s="57">
        <v>278320</v>
      </c>
      <c r="W22" s="58">
        <v>6000000</v>
      </c>
      <c r="X22" s="57">
        <v>0</v>
      </c>
      <c r="Y22" s="59">
        <v>675498720</v>
      </c>
      <c r="Z22" s="58">
        <v>564630040</v>
      </c>
      <c r="AA22" s="57">
        <v>25000000</v>
      </c>
      <c r="AB22" s="57">
        <v>85868680</v>
      </c>
      <c r="AC22" s="60">
        <v>675498720</v>
      </c>
    </row>
    <row r="23" spans="1:29" s="10" customFormat="1" ht="12.75" customHeight="1">
      <c r="A23" s="27"/>
      <c r="B23" s="53" t="s">
        <v>96</v>
      </c>
      <c r="C23" s="54" t="s">
        <v>97</v>
      </c>
      <c r="D23" s="55">
        <v>52637601</v>
      </c>
      <c r="E23" s="56">
        <v>0</v>
      </c>
      <c r="F23" s="56">
        <v>24800000</v>
      </c>
      <c r="G23" s="56">
        <v>42867029</v>
      </c>
      <c r="H23" s="56">
        <v>27000000</v>
      </c>
      <c r="I23" s="56">
        <v>0</v>
      </c>
      <c r="J23" s="56">
        <v>0</v>
      </c>
      <c r="K23" s="56">
        <v>0</v>
      </c>
      <c r="L23" s="56">
        <v>0</v>
      </c>
      <c r="M23" s="56">
        <v>22873970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7">
        <v>0</v>
      </c>
      <c r="W23" s="58">
        <v>0</v>
      </c>
      <c r="X23" s="57">
        <v>0</v>
      </c>
      <c r="Y23" s="59">
        <v>170178600</v>
      </c>
      <c r="Z23" s="58">
        <v>170178600</v>
      </c>
      <c r="AA23" s="57">
        <v>0</v>
      </c>
      <c r="AB23" s="57">
        <v>0</v>
      </c>
      <c r="AC23" s="60">
        <v>170178600</v>
      </c>
    </row>
    <row r="24" spans="1:29" s="10" customFormat="1" ht="12.75" customHeight="1">
      <c r="A24" s="27"/>
      <c r="B24" s="53" t="s">
        <v>98</v>
      </c>
      <c r="C24" s="54" t="s">
        <v>99</v>
      </c>
      <c r="D24" s="55">
        <v>0</v>
      </c>
      <c r="E24" s="56">
        <v>0</v>
      </c>
      <c r="F24" s="56">
        <v>13043478</v>
      </c>
      <c r="G24" s="56">
        <v>23478260</v>
      </c>
      <c r="H24" s="56">
        <v>47679739</v>
      </c>
      <c r="I24" s="56">
        <v>0</v>
      </c>
      <c r="J24" s="56">
        <v>0</v>
      </c>
      <c r="K24" s="56">
        <v>0</v>
      </c>
      <c r="L24" s="56">
        <v>0</v>
      </c>
      <c r="M24" s="56">
        <v>20869565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8695652</v>
      </c>
      <c r="V24" s="57">
        <v>0</v>
      </c>
      <c r="W24" s="58">
        <v>0</v>
      </c>
      <c r="X24" s="57">
        <v>0</v>
      </c>
      <c r="Y24" s="59">
        <v>113766694</v>
      </c>
      <c r="Z24" s="58">
        <v>98984086</v>
      </c>
      <c r="AA24" s="57">
        <v>0</v>
      </c>
      <c r="AB24" s="57">
        <v>14782608</v>
      </c>
      <c r="AC24" s="60">
        <v>113766694</v>
      </c>
    </row>
    <row r="25" spans="1:29" s="10" customFormat="1" ht="12.75" customHeight="1">
      <c r="A25" s="27"/>
      <c r="B25" s="53" t="s">
        <v>100</v>
      </c>
      <c r="C25" s="54" t="s">
        <v>101</v>
      </c>
      <c r="D25" s="55">
        <v>16552169</v>
      </c>
      <c r="E25" s="56">
        <v>0</v>
      </c>
      <c r="F25" s="56">
        <v>33000000</v>
      </c>
      <c r="G25" s="56">
        <v>15500000</v>
      </c>
      <c r="H25" s="56">
        <v>2500000</v>
      </c>
      <c r="I25" s="56">
        <v>500000</v>
      </c>
      <c r="J25" s="56">
        <v>0</v>
      </c>
      <c r="K25" s="56">
        <v>0</v>
      </c>
      <c r="L25" s="56">
        <v>0</v>
      </c>
      <c r="M25" s="56">
        <v>22829831</v>
      </c>
      <c r="N25" s="56">
        <v>0</v>
      </c>
      <c r="O25" s="56">
        <v>0</v>
      </c>
      <c r="P25" s="56">
        <v>5300000</v>
      </c>
      <c r="Q25" s="56">
        <v>0</v>
      </c>
      <c r="R25" s="56">
        <v>700000</v>
      </c>
      <c r="S25" s="56">
        <v>700000</v>
      </c>
      <c r="T25" s="56">
        <v>50000</v>
      </c>
      <c r="U25" s="56">
        <v>14150000</v>
      </c>
      <c r="V25" s="57">
        <v>920000</v>
      </c>
      <c r="W25" s="58">
        <v>0</v>
      </c>
      <c r="X25" s="57">
        <v>0</v>
      </c>
      <c r="Y25" s="59">
        <v>112702000</v>
      </c>
      <c r="Z25" s="58">
        <v>62702000</v>
      </c>
      <c r="AA25" s="57">
        <v>0</v>
      </c>
      <c r="AB25" s="57">
        <v>50000000</v>
      </c>
      <c r="AC25" s="60">
        <v>112702000</v>
      </c>
    </row>
    <row r="26" spans="1:29" s="10" customFormat="1" ht="12.75" customHeight="1">
      <c r="A26" s="27"/>
      <c r="B26" s="53" t="s">
        <v>102</v>
      </c>
      <c r="C26" s="54" t="s">
        <v>103</v>
      </c>
      <c r="D26" s="55">
        <v>40200000</v>
      </c>
      <c r="E26" s="56">
        <v>0</v>
      </c>
      <c r="F26" s="56">
        <v>112323736</v>
      </c>
      <c r="G26" s="56">
        <v>125918000</v>
      </c>
      <c r="H26" s="56">
        <v>50400000</v>
      </c>
      <c r="I26" s="56">
        <v>43000000</v>
      </c>
      <c r="J26" s="56">
        <v>0</v>
      </c>
      <c r="K26" s="56">
        <v>0</v>
      </c>
      <c r="L26" s="56">
        <v>1668656</v>
      </c>
      <c r="M26" s="56">
        <v>25450000</v>
      </c>
      <c r="N26" s="56">
        <v>1000000</v>
      </c>
      <c r="O26" s="56">
        <v>11200000</v>
      </c>
      <c r="P26" s="56">
        <v>8850000</v>
      </c>
      <c r="Q26" s="56">
        <v>250000</v>
      </c>
      <c r="R26" s="56">
        <v>450000</v>
      </c>
      <c r="S26" s="56">
        <v>4750000</v>
      </c>
      <c r="T26" s="56">
        <v>3679000</v>
      </c>
      <c r="U26" s="56">
        <v>6080000</v>
      </c>
      <c r="V26" s="57">
        <v>22900000</v>
      </c>
      <c r="W26" s="58">
        <v>0</v>
      </c>
      <c r="X26" s="57">
        <v>0</v>
      </c>
      <c r="Y26" s="59">
        <v>458119392</v>
      </c>
      <c r="Z26" s="58">
        <v>102402000</v>
      </c>
      <c r="AA26" s="57">
        <v>169000000</v>
      </c>
      <c r="AB26" s="57">
        <v>186717392</v>
      </c>
      <c r="AC26" s="60">
        <v>458119392</v>
      </c>
    </row>
    <row r="27" spans="1:29" s="10" customFormat="1" ht="12.75" customHeight="1">
      <c r="A27" s="27"/>
      <c r="B27" s="61" t="s">
        <v>104</v>
      </c>
      <c r="C27" s="54" t="s">
        <v>105</v>
      </c>
      <c r="D27" s="55">
        <v>19800000</v>
      </c>
      <c r="E27" s="56">
        <v>3500000</v>
      </c>
      <c r="F27" s="56">
        <v>60529326</v>
      </c>
      <c r="G27" s="56">
        <v>158278348</v>
      </c>
      <c r="H27" s="56">
        <v>55620000</v>
      </c>
      <c r="I27" s="56">
        <v>1500000</v>
      </c>
      <c r="J27" s="56">
        <v>0</v>
      </c>
      <c r="K27" s="56">
        <v>0</v>
      </c>
      <c r="L27" s="56">
        <v>1790000</v>
      </c>
      <c r="M27" s="56">
        <v>8925000</v>
      </c>
      <c r="N27" s="56">
        <v>0</v>
      </c>
      <c r="O27" s="56">
        <v>500000</v>
      </c>
      <c r="P27" s="56">
        <v>5710000</v>
      </c>
      <c r="Q27" s="56">
        <v>0</v>
      </c>
      <c r="R27" s="56">
        <v>130000</v>
      </c>
      <c r="S27" s="56">
        <v>2221000</v>
      </c>
      <c r="T27" s="56">
        <v>1614500</v>
      </c>
      <c r="U27" s="56">
        <v>8503500</v>
      </c>
      <c r="V27" s="57">
        <v>11375000</v>
      </c>
      <c r="W27" s="58">
        <v>0</v>
      </c>
      <c r="X27" s="57">
        <v>0</v>
      </c>
      <c r="Y27" s="59">
        <v>339996674</v>
      </c>
      <c r="Z27" s="58">
        <v>49359000</v>
      </c>
      <c r="AA27" s="57">
        <v>218521674</v>
      </c>
      <c r="AB27" s="57">
        <v>72116000</v>
      </c>
      <c r="AC27" s="60">
        <v>339996674</v>
      </c>
    </row>
    <row r="28" spans="1:29" s="10" customFormat="1" ht="12.75" customHeight="1">
      <c r="A28" s="28"/>
      <c r="B28" s="62" t="s">
        <v>636</v>
      </c>
      <c r="C28" s="63"/>
      <c r="D28" s="64">
        <f aca="true" t="shared" si="0" ref="D28:AC28">SUM(D9:D27)</f>
        <v>1543093653</v>
      </c>
      <c r="E28" s="65">
        <f t="shared" si="0"/>
        <v>54857600</v>
      </c>
      <c r="F28" s="65">
        <f t="shared" si="0"/>
        <v>1087955193</v>
      </c>
      <c r="G28" s="65">
        <f t="shared" si="0"/>
        <v>2071633629</v>
      </c>
      <c r="H28" s="65">
        <f t="shared" si="0"/>
        <v>919254978</v>
      </c>
      <c r="I28" s="65">
        <f t="shared" si="0"/>
        <v>292285560</v>
      </c>
      <c r="J28" s="65">
        <f t="shared" si="0"/>
        <v>3434400</v>
      </c>
      <c r="K28" s="65">
        <f t="shared" si="0"/>
        <v>5000000</v>
      </c>
      <c r="L28" s="65">
        <f t="shared" si="0"/>
        <v>13005431</v>
      </c>
      <c r="M28" s="65">
        <f t="shared" si="0"/>
        <v>415767330</v>
      </c>
      <c r="N28" s="65">
        <f t="shared" si="0"/>
        <v>1250000</v>
      </c>
      <c r="O28" s="65">
        <f t="shared" si="0"/>
        <v>29766374</v>
      </c>
      <c r="P28" s="65">
        <f t="shared" si="0"/>
        <v>464982161</v>
      </c>
      <c r="Q28" s="65">
        <f t="shared" si="0"/>
        <v>1250000</v>
      </c>
      <c r="R28" s="65">
        <f t="shared" si="0"/>
        <v>44861497</v>
      </c>
      <c r="S28" s="65">
        <f t="shared" si="0"/>
        <v>29722111</v>
      </c>
      <c r="T28" s="65">
        <f t="shared" si="0"/>
        <v>34874626</v>
      </c>
      <c r="U28" s="65">
        <f t="shared" si="0"/>
        <v>188407444</v>
      </c>
      <c r="V28" s="66">
        <f t="shared" si="0"/>
        <v>171227076</v>
      </c>
      <c r="W28" s="67">
        <f t="shared" si="0"/>
        <v>16000000</v>
      </c>
      <c r="X28" s="66">
        <f t="shared" si="0"/>
        <v>0</v>
      </c>
      <c r="Y28" s="68">
        <f t="shared" si="0"/>
        <v>7388629063</v>
      </c>
      <c r="Z28" s="67">
        <f t="shared" si="0"/>
        <v>4633956170</v>
      </c>
      <c r="AA28" s="66">
        <f t="shared" si="0"/>
        <v>866521674</v>
      </c>
      <c r="AB28" s="66">
        <f t="shared" si="0"/>
        <v>1710607015</v>
      </c>
      <c r="AC28" s="69">
        <f t="shared" si="0"/>
        <v>7211084859</v>
      </c>
    </row>
    <row r="29" spans="1:29" s="10" customFormat="1" ht="12.75" customHeight="1">
      <c r="A29" s="2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3"/>
      <c r="Y29" s="75"/>
      <c r="Z29" s="74"/>
      <c r="AA29" s="73"/>
      <c r="AB29" s="73"/>
      <c r="AC29" s="75"/>
    </row>
    <row r="30" spans="1:29" s="10" customFormat="1" ht="12.75" customHeight="1">
      <c r="A30" s="30"/>
      <c r="B30" s="123" t="s">
        <v>49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29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2.75">
      <c r="A82" s="2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2.75">
      <c r="A83" s="2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2.75">
      <c r="A84" s="2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2.75">
      <c r="A85" s="2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2.75">
      <c r="A86" s="2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2.75">
      <c r="A87" s="2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2.75">
      <c r="A88" s="2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2.75">
      <c r="A89" s="2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2.75">
      <c r="A90" s="2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2.75">
      <c r="A91" s="2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2.75">
      <c r="A92" s="2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2.75">
      <c r="A93" s="2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2.75">
      <c r="A94" s="2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2:29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2:29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2:29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2:29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2:29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2:29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2:29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2:29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2:29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2:29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2:29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2:29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2:29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2:29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2:29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2:29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2:29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2:29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2:29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2:29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2:29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2:29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2:29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2:29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2:29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2:29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</row>
    <row r="121" spans="2:29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</row>
    <row r="122" spans="2:29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</row>
    <row r="123" spans="2:29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</row>
    <row r="124" spans="2:29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</row>
    <row r="125" spans="2:29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</row>
    <row r="126" spans="2:29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</row>
    <row r="127" spans="2:29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</row>
    <row r="128" spans="2:29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2:29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</row>
    <row r="130" spans="2:29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</row>
    <row r="131" spans="2:29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2:29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</row>
    <row r="133" spans="2:29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</row>
    <row r="134" spans="2:29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</row>
    <row r="135" spans="2:29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</row>
    <row r="136" spans="2:29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</row>
    <row r="137" spans="2:2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2:2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</row>
    <row r="139" spans="2:2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</row>
    <row r="140" spans="2:2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2:2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</row>
    <row r="142" spans="2:2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</row>
    <row r="143" spans="2:2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2:2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2:2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2:2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2:2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2:2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2:2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2:2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2:2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</row>
    <row r="152" spans="2:2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</row>
    <row r="153" spans="2:2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</row>
    <row r="154" spans="2:2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</row>
    <row r="155" spans="2:2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</row>
    <row r="156" spans="2:2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</row>
    <row r="157" spans="2:2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</row>
    <row r="158" spans="2:2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2:2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</row>
    <row r="160" spans="2:2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</row>
    <row r="161" spans="2:2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2:2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</row>
    <row r="163" spans="2:2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</row>
    <row r="164" spans="2:2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2:2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</row>
    <row r="166" spans="2:2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</row>
    <row r="167" spans="2:2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</row>
    <row r="168" spans="2:2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2:2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</row>
    <row r="170" spans="2:2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2:2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</row>
    <row r="172" spans="2:2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</row>
    <row r="173" spans="2:2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2:2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2:2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</row>
    <row r="176" spans="2:2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</row>
    <row r="177" spans="2:2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</row>
    <row r="178" spans="2:2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</row>
    <row r="179" spans="2:2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2:2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2:2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</row>
    <row r="182" spans="2:2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2:2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</row>
    <row r="184" spans="2:2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</row>
    <row r="185" spans="2:2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</row>
    <row r="186" spans="2:2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</row>
    <row r="187" spans="2:2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</row>
    <row r="188" spans="2:29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</row>
    <row r="189" spans="2:29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</row>
    <row r="190" spans="2:29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</row>
    <row r="191" spans="2:29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2:29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2:29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2:29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2:29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</row>
    <row r="196" spans="2:29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</row>
    <row r="197" spans="2:29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2:29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</row>
    <row r="199" spans="2:29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</row>
    <row r="200" spans="2:29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</row>
    <row r="201" spans="2:29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</row>
    <row r="202" spans="2:29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</row>
    <row r="203" spans="2:29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2:29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</row>
    <row r="205" spans="2:29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</row>
    <row r="206" spans="2:29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</row>
    <row r="207" spans="2:29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</row>
    <row r="208" spans="2:29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</row>
    <row r="209" spans="2:29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</row>
    <row r="210" spans="2:29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</row>
    <row r="211" spans="2:29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</row>
    <row r="212" spans="2:29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</row>
    <row r="213" spans="2:29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</row>
    <row r="214" spans="2:29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</row>
    <row r="215" spans="2:29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</row>
    <row r="216" spans="2:29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</row>
    <row r="217" spans="2:29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</row>
    <row r="218" spans="2:29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</row>
    <row r="219" spans="2:29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</row>
    <row r="220" spans="2:29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</row>
    <row r="221" spans="2:29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</row>
    <row r="222" spans="2:29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</row>
    <row r="223" spans="2:29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</row>
    <row r="224" spans="2:29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</row>
    <row r="225" spans="2:29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</row>
    <row r="226" spans="2:29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</row>
    <row r="227" spans="2:29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</row>
    <row r="228" spans="2:29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</row>
    <row r="229" spans="2:29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</row>
    <row r="230" spans="2:29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</row>
    <row r="231" spans="2:29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</row>
    <row r="232" spans="2:29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</row>
    <row r="233" spans="2:29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</row>
    <row r="234" spans="2:29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</row>
    <row r="235" spans="2:29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</row>
    <row r="236" spans="2:29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</row>
    <row r="237" spans="2:29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</row>
    <row r="238" spans="2:29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</row>
    <row r="239" spans="2:29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</row>
    <row r="240" spans="2:29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</row>
    <row r="241" spans="2:29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</row>
    <row r="242" spans="2:29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</row>
    <row r="243" spans="2:29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</row>
    <row r="244" spans="2:29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</row>
    <row r="245" spans="2:29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</row>
    <row r="246" spans="2:29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</row>
    <row r="247" spans="2:29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</row>
    <row r="248" spans="2:29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</row>
    <row r="249" spans="2:29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</row>
    <row r="250" spans="2:29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</row>
    <row r="251" spans="2:29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</row>
    <row r="252" spans="2:29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</row>
    <row r="253" spans="2:29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</row>
    <row r="254" spans="2:29" ht="12.75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</row>
    <row r="255" spans="2:29" ht="12.75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</row>
    <row r="256" spans="2:29" ht="12.75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</row>
    <row r="257" spans="2:29" ht="12.75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2:29" ht="12.75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2:29" ht="12.75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</row>
    <row r="260" spans="2:29" ht="12.75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</row>
    <row r="261" spans="2:29" ht="12.75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</row>
    <row r="262" spans="2:29" ht="12.75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</row>
    <row r="263" spans="2:29" ht="12.75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</row>
    <row r="264" spans="2:29" ht="12.75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2:29" ht="12.75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2:29" ht="12.75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</row>
    <row r="267" spans="2:29" ht="12.75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</row>
    <row r="268" spans="2:29" ht="12.75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</row>
    <row r="269" spans="2:29" ht="12.75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</row>
    <row r="270" spans="2:29" ht="12.75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</row>
    <row r="271" spans="2:29" ht="12.75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</row>
    <row r="272" spans="2:29" ht="12.75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</row>
    <row r="273" spans="2:29" ht="12.75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</row>
    <row r="274" spans="2:29" ht="12.75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</row>
    <row r="275" spans="2:29" ht="12.75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</row>
    <row r="276" spans="2:29" ht="12.75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</row>
    <row r="277" spans="2:29" ht="12.75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</row>
    <row r="278" spans="2:29" ht="12.75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</row>
    <row r="279" spans="2:29" ht="12.75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</row>
    <row r="280" spans="2:29" ht="12.75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</row>
    <row r="281" spans="2:29" ht="12.75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</row>
    <row r="282" spans="2:29" ht="12.75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</row>
    <row r="283" spans="2:29" ht="12.75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</row>
    <row r="284" spans="2:29" ht="12.75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</row>
    <row r="285" spans="2:29" ht="12.75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</row>
    <row r="286" spans="2:29" ht="12.75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</row>
    <row r="287" spans="2:29" ht="12.7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</row>
    <row r="288" spans="2:29" ht="12.7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2:29" ht="12.75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</row>
    <row r="290" spans="2:29" ht="12.75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</row>
    <row r="291" spans="2:29" ht="12.75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</row>
    <row r="292" spans="2:29" ht="12.75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</row>
    <row r="293" spans="2:29" ht="12.75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</row>
    <row r="294" spans="2:29" ht="12.75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</row>
    <row r="295" spans="2:29" ht="12.75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</row>
    <row r="296" spans="2:29" ht="12.75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</row>
    <row r="297" spans="2:29" ht="12.75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</row>
    <row r="298" spans="2:29" ht="12.75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</row>
    <row r="299" spans="2:29" ht="12.75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</row>
    <row r="300" spans="2:29" ht="12.75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</row>
  </sheetData>
  <sheetProtection/>
  <mergeCells count="5">
    <mergeCell ref="B2:AC2"/>
    <mergeCell ref="D4:Y4"/>
    <mergeCell ref="Z4:AC4"/>
    <mergeCell ref="B30:AC30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2" width="10.7109375" style="3" customWidth="1"/>
    <col min="13" max="13" width="11.7109375" style="3" customWidth="1"/>
    <col min="14" max="20" width="10.7109375" style="3" customWidth="1"/>
    <col min="21" max="21" width="11.7109375" style="3" customWidth="1"/>
    <col min="22" max="24" width="10.7109375" style="3" customWidth="1"/>
    <col min="25" max="25" width="11.7109375" style="3" customWidth="1"/>
    <col min="26" max="29" width="10.7109375" style="3" customWidth="1"/>
    <col min="30" max="16384" width="9.140625" style="3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6" customFormat="1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s="10" customFormat="1" ht="16.5" customHeight="1">
      <c r="A4" s="7"/>
      <c r="B4" s="8"/>
      <c r="C4" s="9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s="10" customFormat="1" ht="81.75" customHeight="1">
      <c r="A5" s="11"/>
      <c r="B5" s="12" t="s">
        <v>2</v>
      </c>
      <c r="C5" s="13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9"/>
      <c r="Z6" s="18"/>
      <c r="AA6" s="17"/>
      <c r="AB6" s="17"/>
      <c r="AC6" s="19"/>
    </row>
    <row r="7" spans="1:29" s="10" customFormat="1" ht="12.75">
      <c r="A7" s="20"/>
      <c r="B7" s="21" t="s">
        <v>106</v>
      </c>
      <c r="C7" s="1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5"/>
      <c r="Z7" s="24"/>
      <c r="AA7" s="23"/>
      <c r="AB7" s="23"/>
      <c r="AC7" s="25"/>
    </row>
    <row r="8" spans="1:29" s="10" customFormat="1" ht="12.75">
      <c r="A8" s="20"/>
      <c r="B8" s="26"/>
      <c r="C8" s="1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3"/>
      <c r="Y8" s="25"/>
      <c r="Z8" s="24"/>
      <c r="AA8" s="23"/>
      <c r="AB8" s="23"/>
      <c r="AC8" s="25"/>
    </row>
    <row r="9" spans="1:29" s="10" customFormat="1" ht="12.75" customHeight="1">
      <c r="A9" s="27"/>
      <c r="B9" s="53" t="s">
        <v>51</v>
      </c>
      <c r="C9" s="54" t="s">
        <v>52</v>
      </c>
      <c r="D9" s="55">
        <v>339438991</v>
      </c>
      <c r="E9" s="56">
        <v>18664000</v>
      </c>
      <c r="F9" s="56">
        <v>159579539</v>
      </c>
      <c r="G9" s="56">
        <v>595547055</v>
      </c>
      <c r="H9" s="56">
        <v>161451900</v>
      </c>
      <c r="I9" s="56">
        <v>12500000</v>
      </c>
      <c r="J9" s="56">
        <v>0</v>
      </c>
      <c r="K9" s="56">
        <v>0</v>
      </c>
      <c r="L9" s="56">
        <v>2700000</v>
      </c>
      <c r="M9" s="56">
        <v>125448113</v>
      </c>
      <c r="N9" s="57">
        <v>4000000</v>
      </c>
      <c r="O9" s="56">
        <v>0</v>
      </c>
      <c r="P9" s="56">
        <v>37738987</v>
      </c>
      <c r="Q9" s="56">
        <v>0</v>
      </c>
      <c r="R9" s="56">
        <v>62506087</v>
      </c>
      <c r="S9" s="56">
        <v>365388</v>
      </c>
      <c r="T9" s="56">
        <v>13478525</v>
      </c>
      <c r="U9" s="56">
        <v>25207648</v>
      </c>
      <c r="V9" s="57">
        <v>55881259</v>
      </c>
      <c r="W9" s="58">
        <v>0</v>
      </c>
      <c r="X9" s="57">
        <v>0</v>
      </c>
      <c r="Y9" s="59">
        <v>1614507492</v>
      </c>
      <c r="Z9" s="58">
        <v>730241020</v>
      </c>
      <c r="AA9" s="57">
        <v>350000000</v>
      </c>
      <c r="AB9" s="57">
        <v>534266472</v>
      </c>
      <c r="AC9" s="60">
        <v>1614507492</v>
      </c>
    </row>
    <row r="10" spans="1:29" s="10" customFormat="1" ht="12.75" customHeight="1">
      <c r="A10" s="27"/>
      <c r="B10" s="53" t="s">
        <v>53</v>
      </c>
      <c r="C10" s="54" t="s">
        <v>54</v>
      </c>
      <c r="D10" s="55">
        <v>2354880406</v>
      </c>
      <c r="E10" s="56">
        <v>395168439</v>
      </c>
      <c r="F10" s="56">
        <v>1010530668</v>
      </c>
      <c r="G10" s="56">
        <v>1197469440</v>
      </c>
      <c r="H10" s="56">
        <v>2271328056</v>
      </c>
      <c r="I10" s="56">
        <v>522634212</v>
      </c>
      <c r="J10" s="56">
        <v>0</v>
      </c>
      <c r="K10" s="56">
        <v>206874449</v>
      </c>
      <c r="L10" s="56">
        <v>83050000</v>
      </c>
      <c r="M10" s="56">
        <v>820773271</v>
      </c>
      <c r="N10" s="57">
        <v>0</v>
      </c>
      <c r="O10" s="56">
        <v>21150000</v>
      </c>
      <c r="P10" s="56">
        <v>913193338</v>
      </c>
      <c r="Q10" s="56">
        <v>0</v>
      </c>
      <c r="R10" s="56">
        <v>23650000</v>
      </c>
      <c r="S10" s="56">
        <v>269724673</v>
      </c>
      <c r="T10" s="56">
        <v>87280367</v>
      </c>
      <c r="U10" s="56">
        <v>119096336</v>
      </c>
      <c r="V10" s="57">
        <v>407690719</v>
      </c>
      <c r="W10" s="58">
        <v>0</v>
      </c>
      <c r="X10" s="57">
        <v>0</v>
      </c>
      <c r="Y10" s="59">
        <v>10704494374</v>
      </c>
      <c r="Z10" s="58">
        <v>3424875224</v>
      </c>
      <c r="AA10" s="57">
        <v>5000000000</v>
      </c>
      <c r="AB10" s="57">
        <v>2263928964</v>
      </c>
      <c r="AC10" s="60">
        <v>10688804188</v>
      </c>
    </row>
    <row r="11" spans="1:29" s="10" customFormat="1" ht="12.75" customHeight="1">
      <c r="A11" s="27"/>
      <c r="B11" s="53" t="s">
        <v>55</v>
      </c>
      <c r="C11" s="54" t="s">
        <v>56</v>
      </c>
      <c r="D11" s="55">
        <v>593716000</v>
      </c>
      <c r="E11" s="56">
        <v>36380000</v>
      </c>
      <c r="F11" s="56">
        <v>420237600</v>
      </c>
      <c r="G11" s="56">
        <v>528217593</v>
      </c>
      <c r="H11" s="56">
        <v>405981111</v>
      </c>
      <c r="I11" s="56">
        <v>172500000</v>
      </c>
      <c r="J11" s="56">
        <v>0</v>
      </c>
      <c r="K11" s="56">
        <v>0</v>
      </c>
      <c r="L11" s="56">
        <v>244350000</v>
      </c>
      <c r="M11" s="56">
        <v>631117044</v>
      </c>
      <c r="N11" s="57">
        <v>0</v>
      </c>
      <c r="O11" s="56">
        <v>1010196852</v>
      </c>
      <c r="P11" s="56">
        <v>341709206</v>
      </c>
      <c r="Q11" s="56">
        <v>0</v>
      </c>
      <c r="R11" s="56">
        <v>0</v>
      </c>
      <c r="S11" s="56">
        <v>480286</v>
      </c>
      <c r="T11" s="56">
        <v>27001646</v>
      </c>
      <c r="U11" s="56">
        <v>57690995</v>
      </c>
      <c r="V11" s="57">
        <v>51065000</v>
      </c>
      <c r="W11" s="58">
        <v>0</v>
      </c>
      <c r="X11" s="57">
        <v>0</v>
      </c>
      <c r="Y11" s="59">
        <v>4520643333</v>
      </c>
      <c r="Z11" s="58">
        <v>1946213664</v>
      </c>
      <c r="AA11" s="57">
        <v>1721645436</v>
      </c>
      <c r="AB11" s="57">
        <v>852784233</v>
      </c>
      <c r="AC11" s="60">
        <v>4520643333</v>
      </c>
    </row>
    <row r="12" spans="1:29" s="10" customFormat="1" ht="12.75" customHeight="1">
      <c r="A12" s="27"/>
      <c r="B12" s="53" t="s">
        <v>57</v>
      </c>
      <c r="C12" s="54" t="s">
        <v>58</v>
      </c>
      <c r="D12" s="55">
        <v>1769316000</v>
      </c>
      <c r="E12" s="56">
        <v>76309000</v>
      </c>
      <c r="F12" s="56">
        <v>633386000</v>
      </c>
      <c r="G12" s="56">
        <v>408109000</v>
      </c>
      <c r="H12" s="56">
        <v>343395000</v>
      </c>
      <c r="I12" s="56">
        <v>125970000</v>
      </c>
      <c r="J12" s="56">
        <v>0</v>
      </c>
      <c r="K12" s="56">
        <v>19713000</v>
      </c>
      <c r="L12" s="56">
        <v>10850000</v>
      </c>
      <c r="M12" s="56">
        <v>479125000</v>
      </c>
      <c r="N12" s="57">
        <v>24000000</v>
      </c>
      <c r="O12" s="56">
        <v>23561000</v>
      </c>
      <c r="P12" s="56">
        <v>936423000</v>
      </c>
      <c r="Q12" s="56">
        <v>0</v>
      </c>
      <c r="R12" s="56">
        <v>83122000</v>
      </c>
      <c r="S12" s="56">
        <v>49313000</v>
      </c>
      <c r="T12" s="56">
        <v>38288000</v>
      </c>
      <c r="U12" s="56">
        <v>116241000</v>
      </c>
      <c r="V12" s="57">
        <v>443313000</v>
      </c>
      <c r="W12" s="58">
        <v>2958000</v>
      </c>
      <c r="X12" s="57">
        <v>0</v>
      </c>
      <c r="Y12" s="59">
        <v>5583392000</v>
      </c>
      <c r="Z12" s="58">
        <v>3675520000</v>
      </c>
      <c r="AA12" s="57">
        <v>1000000000</v>
      </c>
      <c r="AB12" s="57">
        <v>907872000</v>
      </c>
      <c r="AC12" s="60">
        <v>5583392000</v>
      </c>
    </row>
    <row r="13" spans="1:29" s="10" customFormat="1" ht="12.75" customHeight="1">
      <c r="A13" s="27"/>
      <c r="B13" s="53" t="s">
        <v>59</v>
      </c>
      <c r="C13" s="54" t="s">
        <v>60</v>
      </c>
      <c r="D13" s="55">
        <v>1789991430</v>
      </c>
      <c r="E13" s="56">
        <v>95000000</v>
      </c>
      <c r="F13" s="56">
        <v>228000000</v>
      </c>
      <c r="G13" s="56">
        <v>603350000</v>
      </c>
      <c r="H13" s="56">
        <v>396500000</v>
      </c>
      <c r="I13" s="56">
        <v>148317666</v>
      </c>
      <c r="J13" s="56">
        <v>0</v>
      </c>
      <c r="K13" s="56">
        <v>0</v>
      </c>
      <c r="L13" s="56">
        <v>77000000</v>
      </c>
      <c r="M13" s="56">
        <v>340929650</v>
      </c>
      <c r="N13" s="57">
        <v>0</v>
      </c>
      <c r="O13" s="56">
        <v>74642000</v>
      </c>
      <c r="P13" s="56">
        <v>757720001</v>
      </c>
      <c r="Q13" s="56">
        <v>0</v>
      </c>
      <c r="R13" s="56">
        <v>291050500</v>
      </c>
      <c r="S13" s="56">
        <v>69000000</v>
      </c>
      <c r="T13" s="56">
        <v>3946000</v>
      </c>
      <c r="U13" s="56">
        <v>419825750</v>
      </c>
      <c r="V13" s="57">
        <v>130500000</v>
      </c>
      <c r="W13" s="58">
        <v>0</v>
      </c>
      <c r="X13" s="57">
        <v>8000000</v>
      </c>
      <c r="Y13" s="59">
        <v>5433772997</v>
      </c>
      <c r="Z13" s="58">
        <v>1926851000</v>
      </c>
      <c r="AA13" s="57">
        <v>2221591001</v>
      </c>
      <c r="AB13" s="57">
        <v>1285330996</v>
      </c>
      <c r="AC13" s="60">
        <v>5433772997</v>
      </c>
    </row>
    <row r="14" spans="1:29" s="10" customFormat="1" ht="12.75" customHeight="1">
      <c r="A14" s="27"/>
      <c r="B14" s="53" t="s">
        <v>61</v>
      </c>
      <c r="C14" s="54" t="s">
        <v>62</v>
      </c>
      <c r="D14" s="55">
        <v>169515978</v>
      </c>
      <c r="E14" s="56">
        <v>7120675</v>
      </c>
      <c r="F14" s="56">
        <v>188414346</v>
      </c>
      <c r="G14" s="56">
        <v>300705516</v>
      </c>
      <c r="H14" s="56">
        <v>170076001</v>
      </c>
      <c r="I14" s="56">
        <v>11003000</v>
      </c>
      <c r="J14" s="56">
        <v>0</v>
      </c>
      <c r="K14" s="56">
        <v>0</v>
      </c>
      <c r="L14" s="56">
        <v>0</v>
      </c>
      <c r="M14" s="56">
        <v>101907129</v>
      </c>
      <c r="N14" s="57">
        <v>0</v>
      </c>
      <c r="O14" s="56">
        <v>0</v>
      </c>
      <c r="P14" s="56">
        <v>447047</v>
      </c>
      <c r="Q14" s="56">
        <v>0</v>
      </c>
      <c r="R14" s="56">
        <v>0</v>
      </c>
      <c r="S14" s="56">
        <v>27100212</v>
      </c>
      <c r="T14" s="56">
        <v>240525</v>
      </c>
      <c r="U14" s="56">
        <v>6741959</v>
      </c>
      <c r="V14" s="57">
        <v>140283643</v>
      </c>
      <c r="W14" s="58">
        <v>0</v>
      </c>
      <c r="X14" s="57">
        <v>0</v>
      </c>
      <c r="Y14" s="59">
        <v>1123556031</v>
      </c>
      <c r="Z14" s="58">
        <v>941428547</v>
      </c>
      <c r="AA14" s="57">
        <v>0</v>
      </c>
      <c r="AB14" s="57">
        <v>182127484</v>
      </c>
      <c r="AC14" s="60">
        <v>1123556031</v>
      </c>
    </row>
    <row r="15" spans="1:29" s="10" customFormat="1" ht="12.75" customHeight="1">
      <c r="A15" s="27"/>
      <c r="B15" s="53" t="s">
        <v>63</v>
      </c>
      <c r="C15" s="54" t="s">
        <v>64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7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7">
        <v>0</v>
      </c>
      <c r="W15" s="58">
        <v>0</v>
      </c>
      <c r="X15" s="57">
        <v>0</v>
      </c>
      <c r="Y15" s="59">
        <v>0</v>
      </c>
      <c r="Z15" s="58">
        <v>0</v>
      </c>
      <c r="AA15" s="57">
        <v>0</v>
      </c>
      <c r="AB15" s="57">
        <v>0</v>
      </c>
      <c r="AC15" s="60">
        <v>0</v>
      </c>
    </row>
    <row r="16" spans="1:29" s="10" customFormat="1" ht="12.75" customHeight="1">
      <c r="A16" s="27"/>
      <c r="B16" s="53" t="s">
        <v>65</v>
      </c>
      <c r="C16" s="54" t="s">
        <v>66</v>
      </c>
      <c r="D16" s="55">
        <v>1362662043</v>
      </c>
      <c r="E16" s="56">
        <v>100994420</v>
      </c>
      <c r="F16" s="56">
        <v>597704833</v>
      </c>
      <c r="G16" s="56">
        <v>451846319</v>
      </c>
      <c r="H16" s="56">
        <v>318573422</v>
      </c>
      <c r="I16" s="56">
        <v>40300000</v>
      </c>
      <c r="J16" s="56">
        <v>0</v>
      </c>
      <c r="K16" s="56">
        <v>0</v>
      </c>
      <c r="L16" s="56">
        <v>5000000</v>
      </c>
      <c r="M16" s="56">
        <v>271020000</v>
      </c>
      <c r="N16" s="57">
        <v>0</v>
      </c>
      <c r="O16" s="56">
        <v>0</v>
      </c>
      <c r="P16" s="56">
        <v>78700000</v>
      </c>
      <c r="Q16" s="56">
        <v>11500000</v>
      </c>
      <c r="R16" s="56">
        <v>0</v>
      </c>
      <c r="S16" s="56">
        <v>71800000</v>
      </c>
      <c r="T16" s="56">
        <v>12841783</v>
      </c>
      <c r="U16" s="56">
        <v>297471000</v>
      </c>
      <c r="V16" s="57">
        <v>36000000</v>
      </c>
      <c r="W16" s="58">
        <v>30000000</v>
      </c>
      <c r="X16" s="57">
        <v>0</v>
      </c>
      <c r="Y16" s="59">
        <v>3686413820</v>
      </c>
      <c r="Z16" s="58">
        <v>1691465285</v>
      </c>
      <c r="AA16" s="57">
        <v>1493000000</v>
      </c>
      <c r="AB16" s="57">
        <v>501948535</v>
      </c>
      <c r="AC16" s="60">
        <v>3686413820</v>
      </c>
    </row>
    <row r="17" spans="1:29" s="10" customFormat="1" ht="12.75" customHeight="1">
      <c r="A17" s="28"/>
      <c r="B17" s="62" t="s">
        <v>571</v>
      </c>
      <c r="C17" s="63"/>
      <c r="D17" s="64">
        <f aca="true" t="shared" si="0" ref="D17:AC17">SUM(D9:D16)</f>
        <v>8379520848</v>
      </c>
      <c r="E17" s="65">
        <f t="shared" si="0"/>
        <v>729636534</v>
      </c>
      <c r="F17" s="65">
        <f t="shared" si="0"/>
        <v>3237852986</v>
      </c>
      <c r="G17" s="65">
        <f t="shared" si="0"/>
        <v>4085244923</v>
      </c>
      <c r="H17" s="65">
        <f t="shared" si="0"/>
        <v>4067305490</v>
      </c>
      <c r="I17" s="65">
        <f t="shared" si="0"/>
        <v>1033224878</v>
      </c>
      <c r="J17" s="65">
        <f t="shared" si="0"/>
        <v>0</v>
      </c>
      <c r="K17" s="65">
        <f t="shared" si="0"/>
        <v>226587449</v>
      </c>
      <c r="L17" s="65">
        <f t="shared" si="0"/>
        <v>422950000</v>
      </c>
      <c r="M17" s="65">
        <f t="shared" si="0"/>
        <v>2770320207</v>
      </c>
      <c r="N17" s="66">
        <f t="shared" si="0"/>
        <v>28000000</v>
      </c>
      <c r="O17" s="65">
        <f t="shared" si="0"/>
        <v>1129549852</v>
      </c>
      <c r="P17" s="65">
        <f t="shared" si="0"/>
        <v>3065931579</v>
      </c>
      <c r="Q17" s="65">
        <f t="shared" si="0"/>
        <v>11500000</v>
      </c>
      <c r="R17" s="65">
        <f t="shared" si="0"/>
        <v>460328587</v>
      </c>
      <c r="S17" s="65">
        <f t="shared" si="0"/>
        <v>487783559</v>
      </c>
      <c r="T17" s="65">
        <f t="shared" si="0"/>
        <v>183076846</v>
      </c>
      <c r="U17" s="65">
        <f t="shared" si="0"/>
        <v>1042274688</v>
      </c>
      <c r="V17" s="66">
        <f t="shared" si="0"/>
        <v>1264733621</v>
      </c>
      <c r="W17" s="67">
        <f t="shared" si="0"/>
        <v>32958000</v>
      </c>
      <c r="X17" s="66">
        <f t="shared" si="0"/>
        <v>8000000</v>
      </c>
      <c r="Y17" s="68">
        <f t="shared" si="0"/>
        <v>32666780047</v>
      </c>
      <c r="Z17" s="67">
        <f t="shared" si="0"/>
        <v>14336594740</v>
      </c>
      <c r="AA17" s="66">
        <f t="shared" si="0"/>
        <v>11786236437</v>
      </c>
      <c r="AB17" s="66">
        <f t="shared" si="0"/>
        <v>6528258684</v>
      </c>
      <c r="AC17" s="69">
        <f t="shared" si="0"/>
        <v>32651089861</v>
      </c>
    </row>
    <row r="18" spans="1:29" s="10" customFormat="1" ht="12.75" customHeight="1">
      <c r="A18" s="27"/>
      <c r="B18" s="53"/>
      <c r="C18" s="54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6"/>
      <c r="P18" s="56"/>
      <c r="Q18" s="56"/>
      <c r="R18" s="56"/>
      <c r="S18" s="56"/>
      <c r="T18" s="56"/>
      <c r="U18" s="56"/>
      <c r="V18" s="57"/>
      <c r="W18" s="58"/>
      <c r="X18" s="57"/>
      <c r="Y18" s="59"/>
      <c r="Z18" s="58"/>
      <c r="AA18" s="57"/>
      <c r="AB18" s="57"/>
      <c r="AC18" s="60"/>
    </row>
    <row r="19" spans="1:29" s="10" customFormat="1" ht="12.75" customHeight="1">
      <c r="A19" s="20"/>
      <c r="B19" s="99" t="s">
        <v>107</v>
      </c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/>
      <c r="X19" s="102"/>
      <c r="Y19" s="104"/>
      <c r="Z19" s="103"/>
      <c r="AA19" s="102"/>
      <c r="AB19" s="102"/>
      <c r="AC19" s="104"/>
    </row>
    <row r="20" spans="1:29" s="10" customFormat="1" ht="12.75" customHeight="1">
      <c r="A20" s="27"/>
      <c r="B20" s="53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6"/>
      <c r="P20" s="56"/>
      <c r="Q20" s="56"/>
      <c r="R20" s="56"/>
      <c r="S20" s="56"/>
      <c r="T20" s="56"/>
      <c r="U20" s="56"/>
      <c r="V20" s="57"/>
      <c r="W20" s="58"/>
      <c r="X20" s="57"/>
      <c r="Y20" s="59"/>
      <c r="Z20" s="58"/>
      <c r="AA20" s="57"/>
      <c r="AB20" s="57"/>
      <c r="AC20" s="60"/>
    </row>
    <row r="21" spans="1:29" s="10" customFormat="1" ht="12.75" customHeight="1">
      <c r="A21" s="27"/>
      <c r="B21" s="53" t="s">
        <v>108</v>
      </c>
      <c r="C21" s="54" t="s">
        <v>109</v>
      </c>
      <c r="D21" s="55">
        <v>0</v>
      </c>
      <c r="E21" s="56">
        <v>0</v>
      </c>
      <c r="F21" s="56">
        <v>5100000</v>
      </c>
      <c r="G21" s="56">
        <v>54981489</v>
      </c>
      <c r="H21" s="56">
        <v>12800000</v>
      </c>
      <c r="I21" s="56">
        <v>20331225</v>
      </c>
      <c r="J21" s="56">
        <v>0</v>
      </c>
      <c r="K21" s="56">
        <v>0</v>
      </c>
      <c r="L21" s="56">
        <v>0</v>
      </c>
      <c r="M21" s="56">
        <v>6500000</v>
      </c>
      <c r="N21" s="57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7">
        <v>0</v>
      </c>
      <c r="W21" s="58">
        <v>0</v>
      </c>
      <c r="X21" s="57">
        <v>0</v>
      </c>
      <c r="Y21" s="59">
        <v>99712714</v>
      </c>
      <c r="Z21" s="58">
        <v>99412714</v>
      </c>
      <c r="AA21" s="57">
        <v>0</v>
      </c>
      <c r="AB21" s="57">
        <v>300000</v>
      </c>
      <c r="AC21" s="60">
        <v>99712714</v>
      </c>
    </row>
    <row r="22" spans="1:29" s="10" customFormat="1" ht="12.75" customHeight="1">
      <c r="A22" s="27"/>
      <c r="B22" s="53" t="s">
        <v>110</v>
      </c>
      <c r="C22" s="54" t="s">
        <v>111</v>
      </c>
      <c r="D22" s="55">
        <v>6300000</v>
      </c>
      <c r="E22" s="56">
        <v>1060000</v>
      </c>
      <c r="F22" s="56">
        <v>4000000</v>
      </c>
      <c r="G22" s="56">
        <v>17791250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3500000</v>
      </c>
      <c r="N22" s="57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300000</v>
      </c>
      <c r="U22" s="56">
        <v>200000</v>
      </c>
      <c r="V22" s="57">
        <v>0</v>
      </c>
      <c r="W22" s="58">
        <v>0</v>
      </c>
      <c r="X22" s="57">
        <v>0</v>
      </c>
      <c r="Y22" s="59">
        <v>33151250</v>
      </c>
      <c r="Z22" s="58">
        <v>31991250</v>
      </c>
      <c r="AA22" s="57">
        <v>0</v>
      </c>
      <c r="AB22" s="57">
        <v>1160000</v>
      </c>
      <c r="AC22" s="60">
        <v>33151250</v>
      </c>
    </row>
    <row r="23" spans="1:29" s="10" customFormat="1" ht="12.75" customHeight="1">
      <c r="A23" s="27"/>
      <c r="B23" s="53" t="s">
        <v>112</v>
      </c>
      <c r="C23" s="54" t="s">
        <v>113</v>
      </c>
      <c r="D23" s="55">
        <v>0</v>
      </c>
      <c r="E23" s="56">
        <v>0</v>
      </c>
      <c r="F23" s="56">
        <v>7826100</v>
      </c>
      <c r="G23" s="56">
        <v>29653655</v>
      </c>
      <c r="H23" s="56">
        <v>11195652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7">
        <v>0</v>
      </c>
      <c r="W23" s="58">
        <v>0</v>
      </c>
      <c r="X23" s="57">
        <v>0</v>
      </c>
      <c r="Y23" s="59">
        <v>48675407</v>
      </c>
      <c r="Z23" s="58">
        <v>48675407</v>
      </c>
      <c r="AA23" s="57">
        <v>0</v>
      </c>
      <c r="AB23" s="57">
        <v>0</v>
      </c>
      <c r="AC23" s="60">
        <v>48675407</v>
      </c>
    </row>
    <row r="24" spans="1:29" s="10" customFormat="1" ht="12.75" customHeight="1">
      <c r="A24" s="27"/>
      <c r="B24" s="53" t="s">
        <v>114</v>
      </c>
      <c r="C24" s="54" t="s">
        <v>115</v>
      </c>
      <c r="D24" s="55">
        <v>0</v>
      </c>
      <c r="E24" s="56">
        <v>0</v>
      </c>
      <c r="F24" s="56">
        <v>0</v>
      </c>
      <c r="G24" s="56">
        <v>29165056</v>
      </c>
      <c r="H24" s="56">
        <v>11676639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7">
        <v>0</v>
      </c>
      <c r="O24" s="56">
        <v>0</v>
      </c>
      <c r="P24" s="56">
        <v>779117</v>
      </c>
      <c r="Q24" s="56">
        <v>0</v>
      </c>
      <c r="R24" s="56">
        <v>537496</v>
      </c>
      <c r="S24" s="56">
        <v>1022242</v>
      </c>
      <c r="T24" s="56">
        <v>1093387</v>
      </c>
      <c r="U24" s="56">
        <v>2173737</v>
      </c>
      <c r="V24" s="57">
        <v>2192657</v>
      </c>
      <c r="W24" s="58">
        <v>0</v>
      </c>
      <c r="X24" s="57">
        <v>0</v>
      </c>
      <c r="Y24" s="59">
        <v>48640331</v>
      </c>
      <c r="Z24" s="58">
        <v>40883895</v>
      </c>
      <c r="AA24" s="57">
        <v>0</v>
      </c>
      <c r="AB24" s="57">
        <v>7756436</v>
      </c>
      <c r="AC24" s="60">
        <v>48640331</v>
      </c>
    </row>
    <row r="25" spans="1:29" s="10" customFormat="1" ht="12.75" customHeight="1">
      <c r="A25" s="27"/>
      <c r="B25" s="53" t="s">
        <v>116</v>
      </c>
      <c r="C25" s="54" t="s">
        <v>117</v>
      </c>
      <c r="D25" s="55">
        <v>3250000</v>
      </c>
      <c r="E25" s="56">
        <v>0</v>
      </c>
      <c r="F25" s="56">
        <v>0</v>
      </c>
      <c r="G25" s="56">
        <v>12727000</v>
      </c>
      <c r="H25" s="56">
        <v>12808000</v>
      </c>
      <c r="I25" s="56">
        <v>0</v>
      </c>
      <c r="J25" s="56">
        <v>0</v>
      </c>
      <c r="K25" s="56">
        <v>0</v>
      </c>
      <c r="L25" s="56">
        <v>0</v>
      </c>
      <c r="M25" s="56">
        <v>5004025</v>
      </c>
      <c r="N25" s="57">
        <v>0</v>
      </c>
      <c r="O25" s="56">
        <v>0</v>
      </c>
      <c r="P25" s="56">
        <v>0</v>
      </c>
      <c r="Q25" s="56">
        <v>0</v>
      </c>
      <c r="R25" s="56">
        <v>4329500</v>
      </c>
      <c r="S25" s="56">
        <v>580000</v>
      </c>
      <c r="T25" s="56">
        <v>130000</v>
      </c>
      <c r="U25" s="56">
        <v>1070000</v>
      </c>
      <c r="V25" s="57">
        <v>605000</v>
      </c>
      <c r="W25" s="58">
        <v>0</v>
      </c>
      <c r="X25" s="57">
        <v>0</v>
      </c>
      <c r="Y25" s="59">
        <v>40503525</v>
      </c>
      <c r="Z25" s="58">
        <v>28785000</v>
      </c>
      <c r="AA25" s="57">
        <v>0</v>
      </c>
      <c r="AB25" s="57">
        <v>11718525</v>
      </c>
      <c r="AC25" s="60">
        <v>40503525</v>
      </c>
    </row>
    <row r="26" spans="1:29" s="10" customFormat="1" ht="12.75" customHeight="1">
      <c r="A26" s="27"/>
      <c r="B26" s="53" t="s">
        <v>118</v>
      </c>
      <c r="C26" s="54" t="s">
        <v>119</v>
      </c>
      <c r="D26" s="55">
        <v>8166090</v>
      </c>
      <c r="E26" s="56">
        <v>0</v>
      </c>
      <c r="F26" s="56">
        <v>5242609</v>
      </c>
      <c r="G26" s="56">
        <v>9450000</v>
      </c>
      <c r="H26" s="56">
        <v>30686336</v>
      </c>
      <c r="I26" s="56">
        <v>2000000</v>
      </c>
      <c r="J26" s="56">
        <v>0</v>
      </c>
      <c r="K26" s="56">
        <v>0</v>
      </c>
      <c r="L26" s="56">
        <v>600000</v>
      </c>
      <c r="M26" s="56">
        <v>9920237</v>
      </c>
      <c r="N26" s="57">
        <v>0</v>
      </c>
      <c r="O26" s="56">
        <v>4475208</v>
      </c>
      <c r="P26" s="56">
        <v>235608</v>
      </c>
      <c r="Q26" s="56">
        <v>0</v>
      </c>
      <c r="R26" s="56">
        <v>566111</v>
      </c>
      <c r="S26" s="56">
        <v>150000</v>
      </c>
      <c r="T26" s="56">
        <v>672525</v>
      </c>
      <c r="U26" s="56">
        <v>1320500</v>
      </c>
      <c r="V26" s="57">
        <v>0</v>
      </c>
      <c r="W26" s="58">
        <v>0</v>
      </c>
      <c r="X26" s="57">
        <v>0</v>
      </c>
      <c r="Y26" s="59">
        <v>73485224</v>
      </c>
      <c r="Z26" s="58">
        <v>36057622</v>
      </c>
      <c r="AA26" s="57">
        <v>0</v>
      </c>
      <c r="AB26" s="57">
        <v>37427602</v>
      </c>
      <c r="AC26" s="60">
        <v>73485224</v>
      </c>
    </row>
    <row r="27" spans="1:29" s="10" customFormat="1" ht="12.75" customHeight="1">
      <c r="A27" s="27"/>
      <c r="B27" s="53" t="s">
        <v>120</v>
      </c>
      <c r="C27" s="54" t="s">
        <v>121</v>
      </c>
      <c r="D27" s="55">
        <v>0</v>
      </c>
      <c r="E27" s="56">
        <v>0</v>
      </c>
      <c r="F27" s="56">
        <v>2000000</v>
      </c>
      <c r="G27" s="56">
        <v>0</v>
      </c>
      <c r="H27" s="56">
        <v>16147150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7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7">
        <v>0</v>
      </c>
      <c r="W27" s="58">
        <v>0</v>
      </c>
      <c r="X27" s="57">
        <v>0</v>
      </c>
      <c r="Y27" s="59">
        <v>18147150</v>
      </c>
      <c r="Z27" s="58">
        <v>18147150</v>
      </c>
      <c r="AA27" s="57">
        <v>0</v>
      </c>
      <c r="AB27" s="57">
        <v>0</v>
      </c>
      <c r="AC27" s="60">
        <v>18147150</v>
      </c>
    </row>
    <row r="28" spans="1:29" s="10" customFormat="1" ht="12.75" customHeight="1">
      <c r="A28" s="27"/>
      <c r="B28" s="53" t="s">
        <v>122</v>
      </c>
      <c r="C28" s="54" t="s">
        <v>123</v>
      </c>
      <c r="D28" s="55">
        <v>72222427</v>
      </c>
      <c r="E28" s="56">
        <v>0</v>
      </c>
      <c r="F28" s="56">
        <v>2431012</v>
      </c>
      <c r="G28" s="56">
        <v>0</v>
      </c>
      <c r="H28" s="56">
        <v>0</v>
      </c>
      <c r="I28" s="56">
        <v>9779612</v>
      </c>
      <c r="J28" s="56">
        <v>0</v>
      </c>
      <c r="K28" s="56">
        <v>0</v>
      </c>
      <c r="L28" s="56">
        <v>771750</v>
      </c>
      <c r="M28" s="56">
        <v>4712003</v>
      </c>
      <c r="N28" s="57">
        <v>0</v>
      </c>
      <c r="O28" s="56">
        <v>0</v>
      </c>
      <c r="P28" s="56">
        <v>441000</v>
      </c>
      <c r="Q28" s="56">
        <v>0</v>
      </c>
      <c r="R28" s="56">
        <v>0</v>
      </c>
      <c r="S28" s="56">
        <v>1411200</v>
      </c>
      <c r="T28" s="56">
        <v>110250</v>
      </c>
      <c r="U28" s="56">
        <v>2975000</v>
      </c>
      <c r="V28" s="57">
        <v>0</v>
      </c>
      <c r="W28" s="58">
        <v>0</v>
      </c>
      <c r="X28" s="57">
        <v>0</v>
      </c>
      <c r="Y28" s="59">
        <v>94854254</v>
      </c>
      <c r="Z28" s="58">
        <v>52743272</v>
      </c>
      <c r="AA28" s="57">
        <v>0</v>
      </c>
      <c r="AB28" s="57">
        <v>42110982</v>
      </c>
      <c r="AC28" s="60">
        <v>94854254</v>
      </c>
    </row>
    <row r="29" spans="1:29" s="10" customFormat="1" ht="12.75" customHeight="1">
      <c r="A29" s="27"/>
      <c r="B29" s="53" t="s">
        <v>124</v>
      </c>
      <c r="C29" s="54" t="s">
        <v>125</v>
      </c>
      <c r="D29" s="55">
        <v>57190232</v>
      </c>
      <c r="E29" s="56">
        <v>0</v>
      </c>
      <c r="F29" s="56">
        <v>9317965</v>
      </c>
      <c r="G29" s="56">
        <v>0</v>
      </c>
      <c r="H29" s="56">
        <v>0</v>
      </c>
      <c r="I29" s="56">
        <v>549152</v>
      </c>
      <c r="J29" s="56">
        <v>0</v>
      </c>
      <c r="K29" s="56">
        <v>0</v>
      </c>
      <c r="L29" s="56">
        <v>0</v>
      </c>
      <c r="M29" s="56">
        <v>15500251</v>
      </c>
      <c r="N29" s="57">
        <v>0</v>
      </c>
      <c r="O29" s="56">
        <v>0</v>
      </c>
      <c r="P29" s="56">
        <v>878643</v>
      </c>
      <c r="Q29" s="56">
        <v>0</v>
      </c>
      <c r="R29" s="56">
        <v>0</v>
      </c>
      <c r="S29" s="56">
        <v>1317965</v>
      </c>
      <c r="T29" s="56">
        <v>6754569</v>
      </c>
      <c r="U29" s="56">
        <v>8462433</v>
      </c>
      <c r="V29" s="57">
        <v>1867117</v>
      </c>
      <c r="W29" s="58">
        <v>0</v>
      </c>
      <c r="X29" s="57">
        <v>0</v>
      </c>
      <c r="Y29" s="59">
        <v>101838327</v>
      </c>
      <c r="Z29" s="58">
        <v>72892525</v>
      </c>
      <c r="AA29" s="57">
        <v>0</v>
      </c>
      <c r="AB29" s="57">
        <v>28945802</v>
      </c>
      <c r="AC29" s="60">
        <v>101838327</v>
      </c>
    </row>
    <row r="30" spans="1:29" s="10" customFormat="1" ht="12.75" customHeight="1">
      <c r="A30" s="27"/>
      <c r="B30" s="53" t="s">
        <v>126</v>
      </c>
      <c r="C30" s="54" t="s">
        <v>127</v>
      </c>
      <c r="D30" s="55">
        <v>6765182</v>
      </c>
      <c r="E30" s="56">
        <v>0</v>
      </c>
      <c r="F30" s="56">
        <v>7391304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3856556</v>
      </c>
      <c r="N30" s="57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7">
        <v>0</v>
      </c>
      <c r="W30" s="58">
        <v>0</v>
      </c>
      <c r="X30" s="57">
        <v>0</v>
      </c>
      <c r="Y30" s="59">
        <v>18013042</v>
      </c>
      <c r="Z30" s="58">
        <v>18013042</v>
      </c>
      <c r="AA30" s="57">
        <v>0</v>
      </c>
      <c r="AB30" s="57">
        <v>0</v>
      </c>
      <c r="AC30" s="60">
        <v>18013042</v>
      </c>
    </row>
    <row r="31" spans="1:29" s="10" customFormat="1" ht="12.75" customHeight="1">
      <c r="A31" s="27"/>
      <c r="B31" s="53" t="s">
        <v>128</v>
      </c>
      <c r="C31" s="54" t="s">
        <v>129</v>
      </c>
      <c r="D31" s="55">
        <v>20945112</v>
      </c>
      <c r="E31" s="56">
        <v>0</v>
      </c>
      <c r="F31" s="56">
        <v>10500000</v>
      </c>
      <c r="G31" s="56">
        <v>0</v>
      </c>
      <c r="H31" s="56">
        <v>0</v>
      </c>
      <c r="I31" s="56">
        <v>1317965</v>
      </c>
      <c r="J31" s="56">
        <v>0</v>
      </c>
      <c r="K31" s="56">
        <v>0</v>
      </c>
      <c r="L31" s="56">
        <v>0</v>
      </c>
      <c r="M31" s="56">
        <v>7852873</v>
      </c>
      <c r="N31" s="57">
        <v>0</v>
      </c>
      <c r="O31" s="56">
        <v>0</v>
      </c>
      <c r="P31" s="56">
        <v>116424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7">
        <v>0</v>
      </c>
      <c r="W31" s="58">
        <v>0</v>
      </c>
      <c r="X31" s="57">
        <v>0</v>
      </c>
      <c r="Y31" s="59">
        <v>40732374</v>
      </c>
      <c r="Z31" s="58">
        <v>40615950</v>
      </c>
      <c r="AA31" s="57">
        <v>0</v>
      </c>
      <c r="AB31" s="57">
        <v>116424</v>
      </c>
      <c r="AC31" s="60">
        <v>40732374</v>
      </c>
    </row>
    <row r="32" spans="1:29" s="10" customFormat="1" ht="12.75" customHeight="1">
      <c r="A32" s="27"/>
      <c r="B32" s="53" t="s">
        <v>130</v>
      </c>
      <c r="C32" s="54" t="s">
        <v>131</v>
      </c>
      <c r="D32" s="55">
        <v>22188465</v>
      </c>
      <c r="E32" s="56">
        <v>0</v>
      </c>
      <c r="F32" s="56">
        <v>8500000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1750586</v>
      </c>
      <c r="N32" s="57">
        <v>0</v>
      </c>
      <c r="O32" s="56">
        <v>0</v>
      </c>
      <c r="P32" s="56">
        <v>80385</v>
      </c>
      <c r="Q32" s="56">
        <v>0</v>
      </c>
      <c r="R32" s="56">
        <v>54103</v>
      </c>
      <c r="S32" s="56">
        <v>570069</v>
      </c>
      <c r="T32" s="56">
        <v>174318</v>
      </c>
      <c r="U32" s="56">
        <v>0</v>
      </c>
      <c r="V32" s="57">
        <v>2000000</v>
      </c>
      <c r="W32" s="58">
        <v>0</v>
      </c>
      <c r="X32" s="57">
        <v>0</v>
      </c>
      <c r="Y32" s="59">
        <v>35317926</v>
      </c>
      <c r="Z32" s="58">
        <v>32439051</v>
      </c>
      <c r="AA32" s="57">
        <v>0</v>
      </c>
      <c r="AB32" s="57">
        <v>2778875</v>
      </c>
      <c r="AC32" s="60">
        <v>35217926</v>
      </c>
    </row>
    <row r="33" spans="1:29" s="10" customFormat="1" ht="12.75" customHeight="1">
      <c r="A33" s="27"/>
      <c r="B33" s="53" t="s">
        <v>132</v>
      </c>
      <c r="C33" s="54" t="s">
        <v>133</v>
      </c>
      <c r="D33" s="55">
        <v>18814931</v>
      </c>
      <c r="E33" s="56">
        <v>0</v>
      </c>
      <c r="F33" s="56">
        <v>13300000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18462919</v>
      </c>
      <c r="N33" s="57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7">
        <v>0</v>
      </c>
      <c r="W33" s="58">
        <v>0</v>
      </c>
      <c r="X33" s="57">
        <v>0</v>
      </c>
      <c r="Y33" s="59">
        <v>50577850</v>
      </c>
      <c r="Z33" s="58">
        <v>50577850</v>
      </c>
      <c r="AA33" s="57">
        <v>0</v>
      </c>
      <c r="AB33" s="57">
        <v>0</v>
      </c>
      <c r="AC33" s="60">
        <v>50577850</v>
      </c>
    </row>
    <row r="34" spans="1:29" s="10" customFormat="1" ht="12.75" customHeight="1">
      <c r="A34" s="27"/>
      <c r="B34" s="53" t="s">
        <v>134</v>
      </c>
      <c r="C34" s="54" t="s">
        <v>135</v>
      </c>
      <c r="D34" s="55">
        <v>15623673</v>
      </c>
      <c r="E34" s="56">
        <v>0</v>
      </c>
      <c r="F34" s="56">
        <v>14960000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2189327</v>
      </c>
      <c r="N34" s="57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7">
        <v>0</v>
      </c>
      <c r="W34" s="58">
        <v>0</v>
      </c>
      <c r="X34" s="57">
        <v>0</v>
      </c>
      <c r="Y34" s="59">
        <v>32773000</v>
      </c>
      <c r="Z34" s="58">
        <v>32773000</v>
      </c>
      <c r="AA34" s="57">
        <v>0</v>
      </c>
      <c r="AB34" s="57">
        <v>0</v>
      </c>
      <c r="AC34" s="60">
        <v>32773000</v>
      </c>
    </row>
    <row r="35" spans="1:29" s="10" customFormat="1" ht="12.75" customHeight="1">
      <c r="A35" s="27"/>
      <c r="B35" s="53" t="s">
        <v>136</v>
      </c>
      <c r="C35" s="54" t="s">
        <v>137</v>
      </c>
      <c r="D35" s="55">
        <v>46429350</v>
      </c>
      <c r="E35" s="56">
        <v>0</v>
      </c>
      <c r="F35" s="56">
        <v>9600000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7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7">
        <v>0</v>
      </c>
      <c r="W35" s="58">
        <v>0</v>
      </c>
      <c r="X35" s="57">
        <v>0</v>
      </c>
      <c r="Y35" s="59">
        <v>56029350</v>
      </c>
      <c r="Z35" s="58">
        <v>56029350</v>
      </c>
      <c r="AA35" s="57">
        <v>0</v>
      </c>
      <c r="AB35" s="57">
        <v>0</v>
      </c>
      <c r="AC35" s="60">
        <v>56029350</v>
      </c>
    </row>
    <row r="36" spans="1:29" s="10" customFormat="1" ht="12.75" customHeight="1">
      <c r="A36" s="27"/>
      <c r="B36" s="53" t="s">
        <v>138</v>
      </c>
      <c r="C36" s="54" t="s">
        <v>139</v>
      </c>
      <c r="D36" s="55">
        <v>17710187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56">
        <v>0</v>
      </c>
      <c r="P36" s="56">
        <v>0</v>
      </c>
      <c r="Q36" s="56">
        <v>0</v>
      </c>
      <c r="R36" s="56">
        <v>0</v>
      </c>
      <c r="S36" s="56">
        <v>100000</v>
      </c>
      <c r="T36" s="56">
        <v>221129</v>
      </c>
      <c r="U36" s="56">
        <v>30000</v>
      </c>
      <c r="V36" s="57">
        <v>300000</v>
      </c>
      <c r="W36" s="58">
        <v>0</v>
      </c>
      <c r="X36" s="57">
        <v>0</v>
      </c>
      <c r="Y36" s="59">
        <v>18361316</v>
      </c>
      <c r="Z36" s="58">
        <v>17710187</v>
      </c>
      <c r="AA36" s="57">
        <v>0</v>
      </c>
      <c r="AB36" s="57">
        <v>651129</v>
      </c>
      <c r="AC36" s="60">
        <v>18361316</v>
      </c>
    </row>
    <row r="37" spans="1:29" s="10" customFormat="1" ht="12.75" customHeight="1">
      <c r="A37" s="27"/>
      <c r="B37" s="53" t="s">
        <v>140</v>
      </c>
      <c r="C37" s="54" t="s">
        <v>141</v>
      </c>
      <c r="D37" s="55">
        <v>32146481</v>
      </c>
      <c r="E37" s="56">
        <v>0</v>
      </c>
      <c r="F37" s="56">
        <v>14547058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11539519</v>
      </c>
      <c r="N37" s="57">
        <v>0</v>
      </c>
      <c r="O37" s="56">
        <v>0</v>
      </c>
      <c r="P37" s="56">
        <v>0</v>
      </c>
      <c r="Q37" s="56">
        <v>0</v>
      </c>
      <c r="R37" s="56">
        <v>0</v>
      </c>
      <c r="S37" s="56">
        <v>608329</v>
      </c>
      <c r="T37" s="56">
        <v>502200</v>
      </c>
      <c r="U37" s="56">
        <v>98470</v>
      </c>
      <c r="V37" s="57">
        <v>0</v>
      </c>
      <c r="W37" s="58">
        <v>0</v>
      </c>
      <c r="X37" s="57">
        <v>0</v>
      </c>
      <c r="Y37" s="59">
        <v>59442057</v>
      </c>
      <c r="Z37" s="58">
        <v>57686000</v>
      </c>
      <c r="AA37" s="57">
        <v>0</v>
      </c>
      <c r="AB37" s="57">
        <v>1756057</v>
      </c>
      <c r="AC37" s="60">
        <v>59442057</v>
      </c>
    </row>
    <row r="38" spans="1:29" s="10" customFormat="1" ht="12.75" customHeight="1">
      <c r="A38" s="27"/>
      <c r="B38" s="53" t="s">
        <v>142</v>
      </c>
      <c r="C38" s="54" t="s">
        <v>143</v>
      </c>
      <c r="D38" s="55">
        <v>19405984</v>
      </c>
      <c r="E38" s="56">
        <v>0</v>
      </c>
      <c r="F38" s="56">
        <v>4678440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2407057</v>
      </c>
      <c r="N38" s="57">
        <v>0</v>
      </c>
      <c r="O38" s="56">
        <v>0</v>
      </c>
      <c r="P38" s="56">
        <v>0</v>
      </c>
      <c r="Q38" s="56">
        <v>0</v>
      </c>
      <c r="R38" s="56">
        <v>0</v>
      </c>
      <c r="S38" s="56">
        <v>345960</v>
      </c>
      <c r="T38" s="56">
        <v>115320</v>
      </c>
      <c r="U38" s="56">
        <v>288300</v>
      </c>
      <c r="V38" s="57">
        <v>2188232</v>
      </c>
      <c r="W38" s="58">
        <v>0</v>
      </c>
      <c r="X38" s="57">
        <v>0</v>
      </c>
      <c r="Y38" s="59">
        <v>29429293</v>
      </c>
      <c r="Z38" s="58">
        <v>22401809</v>
      </c>
      <c r="AA38" s="57">
        <v>0</v>
      </c>
      <c r="AB38" s="57">
        <v>7027484</v>
      </c>
      <c r="AC38" s="60">
        <v>29429293</v>
      </c>
    </row>
    <row r="39" spans="1:29" s="10" customFormat="1" ht="12.75" customHeight="1">
      <c r="A39" s="27"/>
      <c r="B39" s="53" t="s">
        <v>144</v>
      </c>
      <c r="C39" s="54" t="s">
        <v>145</v>
      </c>
      <c r="D39" s="55">
        <v>32000000</v>
      </c>
      <c r="E39" s="56">
        <v>0</v>
      </c>
      <c r="F39" s="56">
        <v>12000000</v>
      </c>
      <c r="G39" s="56">
        <v>0</v>
      </c>
      <c r="H39" s="56">
        <v>0</v>
      </c>
      <c r="I39" s="56">
        <v>5666200</v>
      </c>
      <c r="J39" s="56">
        <v>0</v>
      </c>
      <c r="K39" s="56">
        <v>0</v>
      </c>
      <c r="L39" s="56">
        <v>0</v>
      </c>
      <c r="M39" s="56">
        <v>14922200</v>
      </c>
      <c r="N39" s="57">
        <v>0</v>
      </c>
      <c r="O39" s="56">
        <v>0</v>
      </c>
      <c r="P39" s="56">
        <v>2000000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7">
        <v>0</v>
      </c>
      <c r="W39" s="58">
        <v>0</v>
      </c>
      <c r="X39" s="57">
        <v>0</v>
      </c>
      <c r="Y39" s="59">
        <v>66588400</v>
      </c>
      <c r="Z39" s="58">
        <v>66588400</v>
      </c>
      <c r="AA39" s="57">
        <v>0</v>
      </c>
      <c r="AB39" s="57">
        <v>0</v>
      </c>
      <c r="AC39" s="60">
        <v>66588400</v>
      </c>
    </row>
    <row r="40" spans="1:29" s="10" customFormat="1" ht="12.75" customHeight="1">
      <c r="A40" s="27"/>
      <c r="B40" s="53" t="s">
        <v>146</v>
      </c>
      <c r="C40" s="54" t="s">
        <v>147</v>
      </c>
      <c r="D40" s="55">
        <v>42505000</v>
      </c>
      <c r="E40" s="56">
        <v>0</v>
      </c>
      <c r="F40" s="56">
        <v>4607257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1531762</v>
      </c>
      <c r="N40" s="57">
        <v>0</v>
      </c>
      <c r="O40" s="56">
        <v>0</v>
      </c>
      <c r="P40" s="56">
        <v>382941</v>
      </c>
      <c r="Q40" s="56">
        <v>0</v>
      </c>
      <c r="R40" s="56">
        <v>0</v>
      </c>
      <c r="S40" s="56">
        <v>1312939</v>
      </c>
      <c r="T40" s="56">
        <v>9982649</v>
      </c>
      <c r="U40" s="56">
        <v>251646</v>
      </c>
      <c r="V40" s="57">
        <v>2446648</v>
      </c>
      <c r="W40" s="58">
        <v>0</v>
      </c>
      <c r="X40" s="57">
        <v>0</v>
      </c>
      <c r="Y40" s="59">
        <v>63020842</v>
      </c>
      <c r="Z40" s="58">
        <v>42505000</v>
      </c>
      <c r="AA40" s="57">
        <v>0</v>
      </c>
      <c r="AB40" s="57">
        <v>20515842</v>
      </c>
      <c r="AC40" s="60">
        <v>63020842</v>
      </c>
    </row>
    <row r="41" spans="1:29" s="10" customFormat="1" ht="12.75" customHeight="1">
      <c r="A41" s="27"/>
      <c r="B41" s="53" t="s">
        <v>148</v>
      </c>
      <c r="C41" s="54" t="s">
        <v>149</v>
      </c>
      <c r="D41" s="55">
        <v>35478263</v>
      </c>
      <c r="E41" s="56">
        <v>23066628</v>
      </c>
      <c r="F41" s="56">
        <v>3402774</v>
      </c>
      <c r="G41" s="56">
        <v>0</v>
      </c>
      <c r="H41" s="56">
        <v>0</v>
      </c>
      <c r="I41" s="56">
        <v>18580234</v>
      </c>
      <c r="J41" s="56">
        <v>0</v>
      </c>
      <c r="K41" s="56">
        <v>0</v>
      </c>
      <c r="L41" s="56">
        <v>0</v>
      </c>
      <c r="M41" s="56">
        <v>3439978</v>
      </c>
      <c r="N41" s="57">
        <v>0</v>
      </c>
      <c r="O41" s="56">
        <v>0</v>
      </c>
      <c r="P41" s="56">
        <v>0</v>
      </c>
      <c r="Q41" s="56">
        <v>0</v>
      </c>
      <c r="R41" s="56">
        <v>95787</v>
      </c>
      <c r="S41" s="56">
        <v>478826</v>
      </c>
      <c r="T41" s="56">
        <v>251855</v>
      </c>
      <c r="U41" s="56">
        <v>234383</v>
      </c>
      <c r="V41" s="57">
        <v>1018777</v>
      </c>
      <c r="W41" s="58">
        <v>0</v>
      </c>
      <c r="X41" s="57">
        <v>0</v>
      </c>
      <c r="Y41" s="59">
        <v>86047505</v>
      </c>
      <c r="Z41" s="58">
        <v>42458000</v>
      </c>
      <c r="AA41" s="57">
        <v>0</v>
      </c>
      <c r="AB41" s="57">
        <v>43589505</v>
      </c>
      <c r="AC41" s="60">
        <v>86047505</v>
      </c>
    </row>
    <row r="42" spans="1:29" s="10" customFormat="1" ht="12.75" customHeight="1">
      <c r="A42" s="27"/>
      <c r="B42" s="53" t="s">
        <v>150</v>
      </c>
      <c r="C42" s="54" t="s">
        <v>151</v>
      </c>
      <c r="D42" s="55">
        <v>72</v>
      </c>
      <c r="E42" s="56">
        <v>0</v>
      </c>
      <c r="F42" s="56">
        <v>24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4000036</v>
      </c>
      <c r="N42" s="57">
        <v>0</v>
      </c>
      <c r="O42" s="56">
        <v>0</v>
      </c>
      <c r="P42" s="56">
        <v>24</v>
      </c>
      <c r="Q42" s="56">
        <v>0</v>
      </c>
      <c r="R42" s="56">
        <v>87540</v>
      </c>
      <c r="S42" s="56">
        <v>24</v>
      </c>
      <c r="T42" s="56">
        <v>60200</v>
      </c>
      <c r="U42" s="56">
        <v>186035</v>
      </c>
      <c r="V42" s="57">
        <v>0</v>
      </c>
      <c r="W42" s="58">
        <v>0</v>
      </c>
      <c r="X42" s="57">
        <v>0</v>
      </c>
      <c r="Y42" s="59">
        <v>4333955</v>
      </c>
      <c r="Z42" s="58">
        <v>132</v>
      </c>
      <c r="AA42" s="57">
        <v>0</v>
      </c>
      <c r="AB42" s="57">
        <v>4158730</v>
      </c>
      <c r="AC42" s="60">
        <v>4158862</v>
      </c>
    </row>
    <row r="43" spans="1:29" s="10" customFormat="1" ht="12.75" customHeight="1">
      <c r="A43" s="27"/>
      <c r="B43" s="53" t="s">
        <v>152</v>
      </c>
      <c r="C43" s="54" t="s">
        <v>153</v>
      </c>
      <c r="D43" s="55">
        <v>82781722</v>
      </c>
      <c r="E43" s="56">
        <v>0</v>
      </c>
      <c r="F43" s="56">
        <v>15035276</v>
      </c>
      <c r="G43" s="56">
        <v>0</v>
      </c>
      <c r="H43" s="56">
        <v>0</v>
      </c>
      <c r="I43" s="56">
        <v>3282348</v>
      </c>
      <c r="J43" s="56">
        <v>0</v>
      </c>
      <c r="K43" s="56">
        <v>0</v>
      </c>
      <c r="L43" s="56">
        <v>0</v>
      </c>
      <c r="M43" s="56">
        <v>45162918</v>
      </c>
      <c r="N43" s="57">
        <v>0</v>
      </c>
      <c r="O43" s="56">
        <v>0</v>
      </c>
      <c r="P43" s="56">
        <v>23140559</v>
      </c>
      <c r="Q43" s="56">
        <v>0</v>
      </c>
      <c r="R43" s="56">
        <v>5733168</v>
      </c>
      <c r="S43" s="56">
        <v>2422871</v>
      </c>
      <c r="T43" s="56">
        <v>875293</v>
      </c>
      <c r="U43" s="56">
        <v>194675</v>
      </c>
      <c r="V43" s="57">
        <v>0</v>
      </c>
      <c r="W43" s="58">
        <v>0</v>
      </c>
      <c r="X43" s="57">
        <v>0</v>
      </c>
      <c r="Y43" s="59">
        <v>178628830</v>
      </c>
      <c r="Z43" s="58">
        <v>129368021</v>
      </c>
      <c r="AA43" s="57">
        <v>0</v>
      </c>
      <c r="AB43" s="57">
        <v>49260809</v>
      </c>
      <c r="AC43" s="60">
        <v>178628830</v>
      </c>
    </row>
    <row r="44" spans="1:29" s="10" customFormat="1" ht="12.75" customHeight="1">
      <c r="A44" s="27"/>
      <c r="B44" s="53" t="s">
        <v>154</v>
      </c>
      <c r="C44" s="54" t="s">
        <v>155</v>
      </c>
      <c r="D44" s="55">
        <v>88402381</v>
      </c>
      <c r="E44" s="56">
        <v>0</v>
      </c>
      <c r="F44" s="56">
        <v>4273617</v>
      </c>
      <c r="G44" s="56">
        <v>0</v>
      </c>
      <c r="H44" s="56">
        <v>0</v>
      </c>
      <c r="I44" s="56">
        <v>0</v>
      </c>
      <c r="J44" s="56">
        <v>1094116</v>
      </c>
      <c r="K44" s="56">
        <v>1094116</v>
      </c>
      <c r="L44" s="56">
        <v>0</v>
      </c>
      <c r="M44" s="56">
        <v>3282347</v>
      </c>
      <c r="N44" s="57">
        <v>0</v>
      </c>
      <c r="O44" s="56">
        <v>0</v>
      </c>
      <c r="P44" s="56">
        <v>0</v>
      </c>
      <c r="Q44" s="56">
        <v>0</v>
      </c>
      <c r="R44" s="56">
        <v>0</v>
      </c>
      <c r="S44" s="56">
        <v>2828892</v>
      </c>
      <c r="T44" s="56">
        <v>970809</v>
      </c>
      <c r="U44" s="56">
        <v>76588</v>
      </c>
      <c r="V44" s="57">
        <v>6277491</v>
      </c>
      <c r="W44" s="58">
        <v>0</v>
      </c>
      <c r="X44" s="57">
        <v>0</v>
      </c>
      <c r="Y44" s="59">
        <v>108300357</v>
      </c>
      <c r="Z44" s="58">
        <v>90855389</v>
      </c>
      <c r="AA44" s="57">
        <v>0</v>
      </c>
      <c r="AB44" s="57">
        <v>17444968</v>
      </c>
      <c r="AC44" s="60">
        <v>108300357</v>
      </c>
    </row>
    <row r="45" spans="1:29" s="10" customFormat="1" ht="12.75" customHeight="1">
      <c r="A45" s="27"/>
      <c r="B45" s="53" t="s">
        <v>156</v>
      </c>
      <c r="C45" s="54" t="s">
        <v>157</v>
      </c>
      <c r="D45" s="55">
        <v>75918655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7">
        <v>0</v>
      </c>
      <c r="O45" s="56">
        <v>5000000</v>
      </c>
      <c r="P45" s="56">
        <v>10336152</v>
      </c>
      <c r="Q45" s="56">
        <v>0</v>
      </c>
      <c r="R45" s="56">
        <v>531000</v>
      </c>
      <c r="S45" s="56">
        <v>847000</v>
      </c>
      <c r="T45" s="56">
        <v>701800</v>
      </c>
      <c r="U45" s="56">
        <v>0</v>
      </c>
      <c r="V45" s="57">
        <v>0</v>
      </c>
      <c r="W45" s="58">
        <v>0</v>
      </c>
      <c r="X45" s="57">
        <v>0</v>
      </c>
      <c r="Y45" s="59">
        <v>93334607</v>
      </c>
      <c r="Z45" s="58">
        <v>80691582</v>
      </c>
      <c r="AA45" s="57">
        <v>0</v>
      </c>
      <c r="AB45" s="57">
        <v>12643025</v>
      </c>
      <c r="AC45" s="60">
        <v>93334607</v>
      </c>
    </row>
    <row r="46" spans="1:29" s="10" customFormat="1" ht="12.75" customHeight="1">
      <c r="A46" s="27"/>
      <c r="B46" s="53" t="s">
        <v>158</v>
      </c>
      <c r="C46" s="54" t="s">
        <v>159</v>
      </c>
      <c r="D46" s="55">
        <v>18065462</v>
      </c>
      <c r="E46" s="56">
        <v>6782425</v>
      </c>
      <c r="F46" s="56">
        <v>16739975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20195389</v>
      </c>
      <c r="N46" s="57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7">
        <v>0</v>
      </c>
      <c r="W46" s="58">
        <v>0</v>
      </c>
      <c r="X46" s="57">
        <v>0</v>
      </c>
      <c r="Y46" s="59">
        <v>61783251</v>
      </c>
      <c r="Z46" s="58">
        <v>61783251</v>
      </c>
      <c r="AA46" s="57">
        <v>0</v>
      </c>
      <c r="AB46" s="57">
        <v>0</v>
      </c>
      <c r="AC46" s="60">
        <v>61783251</v>
      </c>
    </row>
    <row r="47" spans="1:29" s="10" customFormat="1" ht="12.75" customHeight="1">
      <c r="A47" s="27"/>
      <c r="B47" s="53" t="s">
        <v>160</v>
      </c>
      <c r="C47" s="54" t="s">
        <v>161</v>
      </c>
      <c r="D47" s="55">
        <v>93851450</v>
      </c>
      <c r="E47" s="56">
        <v>0</v>
      </c>
      <c r="F47" s="56">
        <v>20681000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7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7">
        <v>0</v>
      </c>
      <c r="W47" s="58">
        <v>0</v>
      </c>
      <c r="X47" s="57">
        <v>0</v>
      </c>
      <c r="Y47" s="59">
        <v>114532450</v>
      </c>
      <c r="Z47" s="58">
        <v>114532450</v>
      </c>
      <c r="AA47" s="57">
        <v>0</v>
      </c>
      <c r="AB47" s="57">
        <v>0</v>
      </c>
      <c r="AC47" s="60">
        <v>114532450</v>
      </c>
    </row>
    <row r="48" spans="1:29" s="10" customFormat="1" ht="12.75" customHeight="1">
      <c r="A48" s="27"/>
      <c r="B48" s="53" t="s">
        <v>162</v>
      </c>
      <c r="C48" s="54" t="s">
        <v>163</v>
      </c>
      <c r="D48" s="55">
        <v>68888700</v>
      </c>
      <c r="E48" s="56">
        <v>0</v>
      </c>
      <c r="F48" s="56">
        <v>99093000</v>
      </c>
      <c r="G48" s="56">
        <v>0</v>
      </c>
      <c r="H48" s="56">
        <v>0</v>
      </c>
      <c r="I48" s="56">
        <v>1693992</v>
      </c>
      <c r="J48" s="56">
        <v>0</v>
      </c>
      <c r="K48" s="56">
        <v>0</v>
      </c>
      <c r="L48" s="56">
        <v>1149504</v>
      </c>
      <c r="M48" s="56">
        <v>11566860</v>
      </c>
      <c r="N48" s="57">
        <v>0</v>
      </c>
      <c r="O48" s="56">
        <v>0</v>
      </c>
      <c r="P48" s="56">
        <v>4598004</v>
      </c>
      <c r="Q48" s="56">
        <v>0</v>
      </c>
      <c r="R48" s="56">
        <v>252288</v>
      </c>
      <c r="S48" s="56">
        <v>2468412</v>
      </c>
      <c r="T48" s="56">
        <v>411396</v>
      </c>
      <c r="U48" s="56">
        <v>4694808</v>
      </c>
      <c r="V48" s="57">
        <v>3993000</v>
      </c>
      <c r="W48" s="58">
        <v>0</v>
      </c>
      <c r="X48" s="57">
        <v>0</v>
      </c>
      <c r="Y48" s="59">
        <v>198809964</v>
      </c>
      <c r="Z48" s="58">
        <v>135921996</v>
      </c>
      <c r="AA48" s="57">
        <v>0</v>
      </c>
      <c r="AB48" s="57">
        <v>62887968</v>
      </c>
      <c r="AC48" s="60">
        <v>198809964</v>
      </c>
    </row>
    <row r="49" spans="1:29" s="10" customFormat="1" ht="12.75" customHeight="1">
      <c r="A49" s="27"/>
      <c r="B49" s="53" t="s">
        <v>164</v>
      </c>
      <c r="C49" s="54" t="s">
        <v>165</v>
      </c>
      <c r="D49" s="55">
        <v>20318790</v>
      </c>
      <c r="E49" s="56">
        <v>0</v>
      </c>
      <c r="F49" s="56">
        <v>13246078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9676190</v>
      </c>
      <c r="N49" s="57">
        <v>0</v>
      </c>
      <c r="O49" s="56">
        <v>0</v>
      </c>
      <c r="P49" s="56">
        <v>27646241</v>
      </c>
      <c r="Q49" s="56">
        <v>0</v>
      </c>
      <c r="R49" s="56">
        <v>1320481</v>
      </c>
      <c r="S49" s="56">
        <v>770281</v>
      </c>
      <c r="T49" s="56">
        <v>834544</v>
      </c>
      <c r="U49" s="56">
        <v>2695982</v>
      </c>
      <c r="V49" s="57">
        <v>1650602</v>
      </c>
      <c r="W49" s="58">
        <v>0</v>
      </c>
      <c r="X49" s="57">
        <v>0</v>
      </c>
      <c r="Y49" s="59">
        <v>78159189</v>
      </c>
      <c r="Z49" s="58">
        <v>33564868</v>
      </c>
      <c r="AA49" s="57">
        <v>0</v>
      </c>
      <c r="AB49" s="57">
        <v>44594321</v>
      </c>
      <c r="AC49" s="60">
        <v>78159189</v>
      </c>
    </row>
    <row r="50" spans="1:29" s="10" customFormat="1" ht="12.75" customHeight="1">
      <c r="A50" s="27"/>
      <c r="B50" s="53" t="s">
        <v>166</v>
      </c>
      <c r="C50" s="54" t="s">
        <v>167</v>
      </c>
      <c r="D50" s="55">
        <v>0</v>
      </c>
      <c r="E50" s="56">
        <v>0</v>
      </c>
      <c r="F50" s="56">
        <v>39000000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53385156</v>
      </c>
      <c r="N50" s="57">
        <v>0</v>
      </c>
      <c r="O50" s="56">
        <v>0</v>
      </c>
      <c r="P50" s="56">
        <v>0</v>
      </c>
      <c r="Q50" s="56">
        <v>0</v>
      </c>
      <c r="R50" s="56">
        <v>0</v>
      </c>
      <c r="S50" s="56">
        <v>1299996</v>
      </c>
      <c r="T50" s="56">
        <v>1178244</v>
      </c>
      <c r="U50" s="56">
        <v>134292</v>
      </c>
      <c r="V50" s="57">
        <v>2582388</v>
      </c>
      <c r="W50" s="58">
        <v>0</v>
      </c>
      <c r="X50" s="57">
        <v>0</v>
      </c>
      <c r="Y50" s="59">
        <v>97580076</v>
      </c>
      <c r="Z50" s="58">
        <v>91285152</v>
      </c>
      <c r="AA50" s="57">
        <v>0</v>
      </c>
      <c r="AB50" s="57">
        <v>6294924</v>
      </c>
      <c r="AC50" s="60">
        <v>97580076</v>
      </c>
    </row>
    <row r="51" spans="1:29" s="10" customFormat="1" ht="12.75" customHeight="1">
      <c r="A51" s="27"/>
      <c r="B51" s="53" t="s">
        <v>168</v>
      </c>
      <c r="C51" s="54" t="s">
        <v>169</v>
      </c>
      <c r="D51" s="55">
        <v>59792578</v>
      </c>
      <c r="E51" s="56">
        <v>0</v>
      </c>
      <c r="F51" s="56">
        <v>25837912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3027295</v>
      </c>
      <c r="N51" s="57">
        <v>0</v>
      </c>
      <c r="O51" s="56">
        <v>0</v>
      </c>
      <c r="P51" s="56">
        <v>1090978</v>
      </c>
      <c r="Q51" s="56">
        <v>0</v>
      </c>
      <c r="R51" s="56">
        <v>0</v>
      </c>
      <c r="S51" s="56">
        <v>621857</v>
      </c>
      <c r="T51" s="56">
        <v>529125</v>
      </c>
      <c r="U51" s="56">
        <v>752932</v>
      </c>
      <c r="V51" s="57">
        <v>2603074</v>
      </c>
      <c r="W51" s="58">
        <v>0</v>
      </c>
      <c r="X51" s="57">
        <v>0</v>
      </c>
      <c r="Y51" s="59">
        <v>94255751</v>
      </c>
      <c r="Z51" s="58">
        <v>88657785</v>
      </c>
      <c r="AA51" s="57">
        <v>0</v>
      </c>
      <c r="AB51" s="57">
        <v>5597966</v>
      </c>
      <c r="AC51" s="60">
        <v>94255751</v>
      </c>
    </row>
    <row r="52" spans="1:29" s="10" customFormat="1" ht="12.75" customHeight="1">
      <c r="A52" s="27"/>
      <c r="B52" s="53" t="s">
        <v>170</v>
      </c>
      <c r="C52" s="54" t="s">
        <v>171</v>
      </c>
      <c r="D52" s="55">
        <v>0</v>
      </c>
      <c r="E52" s="56">
        <v>0</v>
      </c>
      <c r="F52" s="56">
        <v>14055758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2145860</v>
      </c>
      <c r="N52" s="57">
        <v>0</v>
      </c>
      <c r="O52" s="56">
        <v>211163706</v>
      </c>
      <c r="P52" s="56">
        <v>0</v>
      </c>
      <c r="Q52" s="56">
        <v>0</v>
      </c>
      <c r="R52" s="56">
        <v>437646</v>
      </c>
      <c r="S52" s="56">
        <v>437646</v>
      </c>
      <c r="T52" s="56">
        <v>103941</v>
      </c>
      <c r="U52" s="56">
        <v>3227643</v>
      </c>
      <c r="V52" s="57">
        <v>1641174</v>
      </c>
      <c r="W52" s="58">
        <v>0</v>
      </c>
      <c r="X52" s="57">
        <v>0</v>
      </c>
      <c r="Y52" s="59">
        <v>233213374</v>
      </c>
      <c r="Z52" s="58">
        <v>16201618</v>
      </c>
      <c r="AA52" s="57">
        <v>0</v>
      </c>
      <c r="AB52" s="57">
        <v>217011756</v>
      </c>
      <c r="AC52" s="60">
        <v>233213374</v>
      </c>
    </row>
    <row r="53" spans="1:29" s="10" customFormat="1" ht="12.75" customHeight="1">
      <c r="A53" s="27"/>
      <c r="B53" s="53" t="s">
        <v>172</v>
      </c>
      <c r="C53" s="54" t="s">
        <v>173</v>
      </c>
      <c r="D53" s="55">
        <v>0</v>
      </c>
      <c r="E53" s="56">
        <v>0</v>
      </c>
      <c r="F53" s="56">
        <v>0</v>
      </c>
      <c r="G53" s="56">
        <v>12687157</v>
      </c>
      <c r="H53" s="56">
        <v>0</v>
      </c>
      <c r="I53" s="56">
        <v>41022812</v>
      </c>
      <c r="J53" s="56">
        <v>0</v>
      </c>
      <c r="K53" s="56">
        <v>0</v>
      </c>
      <c r="L53" s="56">
        <v>0</v>
      </c>
      <c r="M53" s="56">
        <v>5487382</v>
      </c>
      <c r="N53" s="57">
        <v>0</v>
      </c>
      <c r="O53" s="56">
        <v>0</v>
      </c>
      <c r="P53" s="56">
        <v>1146650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7">
        <v>0</v>
      </c>
      <c r="W53" s="58">
        <v>0</v>
      </c>
      <c r="X53" s="57">
        <v>0</v>
      </c>
      <c r="Y53" s="59">
        <v>60344001</v>
      </c>
      <c r="Z53" s="58">
        <v>60344001</v>
      </c>
      <c r="AA53" s="57">
        <v>0</v>
      </c>
      <c r="AB53" s="57">
        <v>0</v>
      </c>
      <c r="AC53" s="60">
        <v>60344001</v>
      </c>
    </row>
    <row r="54" spans="1:29" s="10" customFormat="1" ht="12.75" customHeight="1">
      <c r="A54" s="27"/>
      <c r="B54" s="53" t="s">
        <v>174</v>
      </c>
      <c r="C54" s="54" t="s">
        <v>175</v>
      </c>
      <c r="D54" s="55">
        <v>5391420</v>
      </c>
      <c r="E54" s="56">
        <v>0</v>
      </c>
      <c r="F54" s="56">
        <v>1422228</v>
      </c>
      <c r="G54" s="56">
        <v>32487996</v>
      </c>
      <c r="H54" s="56">
        <v>11463144</v>
      </c>
      <c r="I54" s="56">
        <v>0</v>
      </c>
      <c r="J54" s="56">
        <v>4015512</v>
      </c>
      <c r="K54" s="56">
        <v>0</v>
      </c>
      <c r="L54" s="56">
        <v>0</v>
      </c>
      <c r="M54" s="56">
        <v>899592</v>
      </c>
      <c r="N54" s="57">
        <v>0</v>
      </c>
      <c r="O54" s="56">
        <v>0</v>
      </c>
      <c r="P54" s="56">
        <v>0</v>
      </c>
      <c r="Q54" s="56">
        <v>0</v>
      </c>
      <c r="R54" s="56">
        <v>0</v>
      </c>
      <c r="S54" s="56">
        <v>50004</v>
      </c>
      <c r="T54" s="56">
        <v>125004</v>
      </c>
      <c r="U54" s="56">
        <v>174996</v>
      </c>
      <c r="V54" s="57">
        <v>999552</v>
      </c>
      <c r="W54" s="58">
        <v>0</v>
      </c>
      <c r="X54" s="57">
        <v>0</v>
      </c>
      <c r="Y54" s="59">
        <v>57029448</v>
      </c>
      <c r="Z54" s="58">
        <v>56854440</v>
      </c>
      <c r="AA54" s="57">
        <v>0</v>
      </c>
      <c r="AB54" s="57">
        <v>0</v>
      </c>
      <c r="AC54" s="60">
        <v>56854440</v>
      </c>
    </row>
    <row r="55" spans="1:29" s="10" customFormat="1" ht="12.75" customHeight="1">
      <c r="A55" s="27"/>
      <c r="B55" s="53" t="s">
        <v>176</v>
      </c>
      <c r="C55" s="54" t="s">
        <v>177</v>
      </c>
      <c r="D55" s="55">
        <v>0</v>
      </c>
      <c r="E55" s="56">
        <v>8199149</v>
      </c>
      <c r="F55" s="56">
        <v>7138845</v>
      </c>
      <c r="G55" s="56">
        <v>12576000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3098063</v>
      </c>
      <c r="N55" s="57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246171</v>
      </c>
      <c r="U55" s="56">
        <v>0</v>
      </c>
      <c r="V55" s="57">
        <v>0</v>
      </c>
      <c r="W55" s="58">
        <v>0</v>
      </c>
      <c r="X55" s="57">
        <v>0</v>
      </c>
      <c r="Y55" s="59">
        <v>31258228</v>
      </c>
      <c r="Z55" s="58">
        <v>31012057</v>
      </c>
      <c r="AA55" s="57">
        <v>0</v>
      </c>
      <c r="AB55" s="57">
        <v>246171</v>
      </c>
      <c r="AC55" s="60">
        <v>31258228</v>
      </c>
    </row>
    <row r="56" spans="1:29" s="10" customFormat="1" ht="12.75" customHeight="1">
      <c r="A56" s="27"/>
      <c r="B56" s="53" t="s">
        <v>178</v>
      </c>
      <c r="C56" s="54" t="s">
        <v>179</v>
      </c>
      <c r="D56" s="55">
        <v>12214306</v>
      </c>
      <c r="E56" s="56">
        <v>2535073</v>
      </c>
      <c r="F56" s="56">
        <v>0</v>
      </c>
      <c r="G56" s="56">
        <v>99696233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887997</v>
      </c>
      <c r="N56" s="57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7">
        <v>0</v>
      </c>
      <c r="W56" s="58">
        <v>0</v>
      </c>
      <c r="X56" s="57">
        <v>0</v>
      </c>
      <c r="Y56" s="59">
        <v>115333609</v>
      </c>
      <c r="Z56" s="58">
        <v>115333609</v>
      </c>
      <c r="AA56" s="57">
        <v>0</v>
      </c>
      <c r="AB56" s="57">
        <v>0</v>
      </c>
      <c r="AC56" s="60">
        <v>115333609</v>
      </c>
    </row>
    <row r="57" spans="1:29" s="10" customFormat="1" ht="12.75" customHeight="1">
      <c r="A57" s="27"/>
      <c r="B57" s="53" t="s">
        <v>180</v>
      </c>
      <c r="C57" s="54" t="s">
        <v>181</v>
      </c>
      <c r="D57" s="55">
        <v>0</v>
      </c>
      <c r="E57" s="56">
        <v>0</v>
      </c>
      <c r="F57" s="56">
        <v>0</v>
      </c>
      <c r="G57" s="56">
        <v>36399</v>
      </c>
      <c r="H57" s="56">
        <v>210648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7">
        <v>0</v>
      </c>
      <c r="O57" s="56">
        <v>0</v>
      </c>
      <c r="P57" s="56">
        <v>1181661</v>
      </c>
      <c r="Q57" s="56">
        <v>0</v>
      </c>
      <c r="R57" s="56">
        <v>0</v>
      </c>
      <c r="S57" s="56">
        <v>0</v>
      </c>
      <c r="T57" s="56">
        <v>240228</v>
      </c>
      <c r="U57" s="56">
        <v>1006861</v>
      </c>
      <c r="V57" s="57">
        <v>0</v>
      </c>
      <c r="W57" s="58">
        <v>0</v>
      </c>
      <c r="X57" s="57">
        <v>0</v>
      </c>
      <c r="Y57" s="59">
        <v>2675797</v>
      </c>
      <c r="Z57" s="58">
        <v>0</v>
      </c>
      <c r="AA57" s="57">
        <v>0</v>
      </c>
      <c r="AB57" s="57">
        <v>0</v>
      </c>
      <c r="AC57" s="60">
        <v>0</v>
      </c>
    </row>
    <row r="58" spans="1:29" s="10" customFormat="1" ht="12.75" customHeight="1">
      <c r="A58" s="27"/>
      <c r="B58" s="53" t="s">
        <v>68</v>
      </c>
      <c r="C58" s="54" t="s">
        <v>69</v>
      </c>
      <c r="D58" s="55">
        <v>3114973</v>
      </c>
      <c r="E58" s="56">
        <v>0</v>
      </c>
      <c r="F58" s="56">
        <v>12123350</v>
      </c>
      <c r="G58" s="56">
        <v>19466316</v>
      </c>
      <c r="H58" s="56">
        <v>103741238</v>
      </c>
      <c r="I58" s="56">
        <v>12768674</v>
      </c>
      <c r="J58" s="56">
        <v>0</v>
      </c>
      <c r="K58" s="56">
        <v>0</v>
      </c>
      <c r="L58" s="56">
        <v>0</v>
      </c>
      <c r="M58" s="56">
        <v>23615449</v>
      </c>
      <c r="N58" s="57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7">
        <v>0</v>
      </c>
      <c r="W58" s="58">
        <v>0</v>
      </c>
      <c r="X58" s="57">
        <v>0</v>
      </c>
      <c r="Y58" s="59">
        <v>174830000</v>
      </c>
      <c r="Z58" s="58">
        <v>143281650</v>
      </c>
      <c r="AA58" s="57">
        <v>0</v>
      </c>
      <c r="AB58" s="57">
        <v>31548350</v>
      </c>
      <c r="AC58" s="60">
        <v>174830000</v>
      </c>
    </row>
    <row r="59" spans="1:29" s="10" customFormat="1" ht="12.75" customHeight="1">
      <c r="A59" s="27"/>
      <c r="B59" s="53" t="s">
        <v>182</v>
      </c>
      <c r="C59" s="54" t="s">
        <v>183</v>
      </c>
      <c r="D59" s="55">
        <v>12318000</v>
      </c>
      <c r="E59" s="56">
        <v>0</v>
      </c>
      <c r="F59" s="56">
        <v>4671950</v>
      </c>
      <c r="G59" s="56">
        <v>9459543</v>
      </c>
      <c r="H59" s="56">
        <v>19337754</v>
      </c>
      <c r="I59" s="56">
        <v>0</v>
      </c>
      <c r="J59" s="56">
        <v>0</v>
      </c>
      <c r="K59" s="56">
        <v>0</v>
      </c>
      <c r="L59" s="56">
        <v>0</v>
      </c>
      <c r="M59" s="56">
        <v>1207803</v>
      </c>
      <c r="N59" s="57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1000000</v>
      </c>
      <c r="U59" s="56">
        <v>0</v>
      </c>
      <c r="V59" s="57">
        <v>0</v>
      </c>
      <c r="W59" s="58">
        <v>0</v>
      </c>
      <c r="X59" s="57">
        <v>0</v>
      </c>
      <c r="Y59" s="59">
        <v>47995050</v>
      </c>
      <c r="Z59" s="58">
        <v>47995050</v>
      </c>
      <c r="AA59" s="57">
        <v>0</v>
      </c>
      <c r="AB59" s="57">
        <v>0</v>
      </c>
      <c r="AC59" s="60">
        <v>47995050</v>
      </c>
    </row>
    <row r="60" spans="1:29" s="10" customFormat="1" ht="12.75" customHeight="1">
      <c r="A60" s="27"/>
      <c r="B60" s="53" t="s">
        <v>184</v>
      </c>
      <c r="C60" s="54" t="s">
        <v>185</v>
      </c>
      <c r="D60" s="55">
        <v>0</v>
      </c>
      <c r="E60" s="56">
        <v>35017356</v>
      </c>
      <c r="F60" s="56">
        <v>16917600</v>
      </c>
      <c r="G60" s="56">
        <v>144467700</v>
      </c>
      <c r="H60" s="56">
        <v>3215076</v>
      </c>
      <c r="I60" s="56">
        <v>0</v>
      </c>
      <c r="J60" s="56">
        <v>0</v>
      </c>
      <c r="K60" s="56">
        <v>0</v>
      </c>
      <c r="L60" s="56">
        <v>0</v>
      </c>
      <c r="M60" s="56">
        <v>2854152</v>
      </c>
      <c r="N60" s="57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7">
        <v>0</v>
      </c>
      <c r="W60" s="58">
        <v>0</v>
      </c>
      <c r="X60" s="57">
        <v>0</v>
      </c>
      <c r="Y60" s="59">
        <v>202471884</v>
      </c>
      <c r="Z60" s="58">
        <v>185554284</v>
      </c>
      <c r="AA60" s="57">
        <v>0</v>
      </c>
      <c r="AB60" s="57">
        <v>16917600</v>
      </c>
      <c r="AC60" s="60">
        <v>202471884</v>
      </c>
    </row>
    <row r="61" spans="1:29" s="10" customFormat="1" ht="12.75" customHeight="1">
      <c r="A61" s="27"/>
      <c r="B61" s="53" t="s">
        <v>186</v>
      </c>
      <c r="C61" s="54" t="s">
        <v>187</v>
      </c>
      <c r="D61" s="55">
        <v>43828000</v>
      </c>
      <c r="E61" s="56">
        <v>0</v>
      </c>
      <c r="F61" s="56">
        <v>10000000</v>
      </c>
      <c r="G61" s="56">
        <v>16768000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7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280000</v>
      </c>
      <c r="U61" s="56">
        <v>651204</v>
      </c>
      <c r="V61" s="57">
        <v>18647575</v>
      </c>
      <c r="W61" s="58">
        <v>0</v>
      </c>
      <c r="X61" s="57">
        <v>0</v>
      </c>
      <c r="Y61" s="59">
        <v>90174779</v>
      </c>
      <c r="Z61" s="58">
        <v>70596000</v>
      </c>
      <c r="AA61" s="57">
        <v>0</v>
      </c>
      <c r="AB61" s="57">
        <v>19578779</v>
      </c>
      <c r="AC61" s="60">
        <v>90174779</v>
      </c>
    </row>
    <row r="62" spans="1:29" s="10" customFormat="1" ht="12.75" customHeight="1">
      <c r="A62" s="27"/>
      <c r="B62" s="53" t="s">
        <v>188</v>
      </c>
      <c r="C62" s="54" t="s">
        <v>189</v>
      </c>
      <c r="D62" s="55">
        <v>0</v>
      </c>
      <c r="E62" s="56">
        <v>6469032</v>
      </c>
      <c r="F62" s="56">
        <v>0</v>
      </c>
      <c r="G62" s="56">
        <v>8372100</v>
      </c>
      <c r="H62" s="56">
        <v>0</v>
      </c>
      <c r="I62" s="56">
        <v>5952072</v>
      </c>
      <c r="J62" s="56">
        <v>0</v>
      </c>
      <c r="K62" s="56">
        <v>0</v>
      </c>
      <c r="L62" s="56">
        <v>0</v>
      </c>
      <c r="M62" s="56">
        <v>1355652</v>
      </c>
      <c r="N62" s="57">
        <v>0</v>
      </c>
      <c r="O62" s="56">
        <v>0</v>
      </c>
      <c r="P62" s="56">
        <v>32504112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7">
        <v>0</v>
      </c>
      <c r="W62" s="58">
        <v>0</v>
      </c>
      <c r="X62" s="57">
        <v>0</v>
      </c>
      <c r="Y62" s="59">
        <v>54652968</v>
      </c>
      <c r="Z62" s="58">
        <v>54652968</v>
      </c>
      <c r="AA62" s="57">
        <v>0</v>
      </c>
      <c r="AB62" s="57">
        <v>0</v>
      </c>
      <c r="AC62" s="60">
        <v>54652968</v>
      </c>
    </row>
    <row r="63" spans="1:29" s="10" customFormat="1" ht="12.75" customHeight="1">
      <c r="A63" s="27"/>
      <c r="B63" s="53" t="s">
        <v>190</v>
      </c>
      <c r="C63" s="54" t="s">
        <v>191</v>
      </c>
      <c r="D63" s="55">
        <v>48236124</v>
      </c>
      <c r="E63" s="56">
        <v>4000000</v>
      </c>
      <c r="F63" s="56">
        <v>44000000</v>
      </c>
      <c r="G63" s="56">
        <v>81114632</v>
      </c>
      <c r="H63" s="56">
        <v>24061943</v>
      </c>
      <c r="I63" s="56">
        <v>0</v>
      </c>
      <c r="J63" s="56">
        <v>0</v>
      </c>
      <c r="K63" s="56">
        <v>0</v>
      </c>
      <c r="L63" s="56">
        <v>0</v>
      </c>
      <c r="M63" s="56">
        <v>22132302</v>
      </c>
      <c r="N63" s="57">
        <v>0</v>
      </c>
      <c r="O63" s="56">
        <v>0</v>
      </c>
      <c r="P63" s="56">
        <v>0</v>
      </c>
      <c r="Q63" s="56">
        <v>0</v>
      </c>
      <c r="R63" s="56">
        <v>0</v>
      </c>
      <c r="S63" s="56">
        <v>505341</v>
      </c>
      <c r="T63" s="56">
        <v>253896</v>
      </c>
      <c r="U63" s="56">
        <v>5138710</v>
      </c>
      <c r="V63" s="57">
        <v>21585816</v>
      </c>
      <c r="W63" s="58">
        <v>0</v>
      </c>
      <c r="X63" s="57">
        <v>0</v>
      </c>
      <c r="Y63" s="59">
        <v>251028764</v>
      </c>
      <c r="Z63" s="58">
        <v>232897501</v>
      </c>
      <c r="AA63" s="57">
        <v>0</v>
      </c>
      <c r="AB63" s="57">
        <v>18131263</v>
      </c>
      <c r="AC63" s="60">
        <v>251028764</v>
      </c>
    </row>
    <row r="64" spans="1:29" s="10" customFormat="1" ht="12.75" customHeight="1">
      <c r="A64" s="27"/>
      <c r="B64" s="53" t="s">
        <v>192</v>
      </c>
      <c r="C64" s="54" t="s">
        <v>193</v>
      </c>
      <c r="D64" s="55">
        <v>0</v>
      </c>
      <c r="E64" s="56">
        <v>0</v>
      </c>
      <c r="F64" s="56">
        <v>3500000</v>
      </c>
      <c r="G64" s="56">
        <v>20731802</v>
      </c>
      <c r="H64" s="56">
        <v>23328000</v>
      </c>
      <c r="I64" s="56">
        <v>0</v>
      </c>
      <c r="J64" s="56">
        <v>0</v>
      </c>
      <c r="K64" s="56">
        <v>0</v>
      </c>
      <c r="L64" s="56">
        <v>0</v>
      </c>
      <c r="M64" s="56">
        <v>2787197</v>
      </c>
      <c r="N64" s="57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7">
        <v>0</v>
      </c>
      <c r="W64" s="58">
        <v>0</v>
      </c>
      <c r="X64" s="57">
        <v>0</v>
      </c>
      <c r="Y64" s="59">
        <v>50346999</v>
      </c>
      <c r="Z64" s="58">
        <v>49171049</v>
      </c>
      <c r="AA64" s="57">
        <v>0</v>
      </c>
      <c r="AB64" s="57">
        <v>0</v>
      </c>
      <c r="AC64" s="60">
        <v>49171049</v>
      </c>
    </row>
    <row r="65" spans="1:29" s="10" customFormat="1" ht="12.75" customHeight="1">
      <c r="A65" s="27"/>
      <c r="B65" s="53" t="s">
        <v>194</v>
      </c>
      <c r="C65" s="54" t="s">
        <v>195</v>
      </c>
      <c r="D65" s="55">
        <v>4983525</v>
      </c>
      <c r="E65" s="56">
        <v>0</v>
      </c>
      <c r="F65" s="56">
        <v>6219188</v>
      </c>
      <c r="G65" s="56">
        <v>37430426</v>
      </c>
      <c r="H65" s="56">
        <v>10131340</v>
      </c>
      <c r="I65" s="56">
        <v>1099854</v>
      </c>
      <c r="J65" s="56">
        <v>0</v>
      </c>
      <c r="K65" s="56">
        <v>0</v>
      </c>
      <c r="L65" s="56">
        <v>0</v>
      </c>
      <c r="M65" s="56">
        <v>11323615</v>
      </c>
      <c r="N65" s="57">
        <v>0</v>
      </c>
      <c r="O65" s="56">
        <v>0</v>
      </c>
      <c r="P65" s="56">
        <v>0</v>
      </c>
      <c r="Q65" s="56">
        <v>0</v>
      </c>
      <c r="R65" s="56">
        <v>2</v>
      </c>
      <c r="S65" s="56">
        <v>687107</v>
      </c>
      <c r="T65" s="56">
        <v>204606</v>
      </c>
      <c r="U65" s="56">
        <v>3085413</v>
      </c>
      <c r="V65" s="57">
        <v>0</v>
      </c>
      <c r="W65" s="58">
        <v>0</v>
      </c>
      <c r="X65" s="57">
        <v>0</v>
      </c>
      <c r="Y65" s="59">
        <v>75165076</v>
      </c>
      <c r="Z65" s="58">
        <v>71187941</v>
      </c>
      <c r="AA65" s="57">
        <v>0</v>
      </c>
      <c r="AB65" s="57">
        <v>3977135</v>
      </c>
      <c r="AC65" s="60">
        <v>75165076</v>
      </c>
    </row>
    <row r="66" spans="1:29" s="10" customFormat="1" ht="12.75" customHeight="1">
      <c r="A66" s="27"/>
      <c r="B66" s="53" t="s">
        <v>196</v>
      </c>
      <c r="C66" s="54" t="s">
        <v>197</v>
      </c>
      <c r="D66" s="55">
        <v>44127658</v>
      </c>
      <c r="E66" s="56">
        <v>0</v>
      </c>
      <c r="F66" s="56">
        <v>0</v>
      </c>
      <c r="G66" s="56">
        <v>0</v>
      </c>
      <c r="H66" s="56">
        <v>16664727</v>
      </c>
      <c r="I66" s="56">
        <v>439322</v>
      </c>
      <c r="J66" s="56">
        <v>0</v>
      </c>
      <c r="K66" s="56">
        <v>0</v>
      </c>
      <c r="L66" s="56">
        <v>0</v>
      </c>
      <c r="M66" s="56">
        <v>4393216</v>
      </c>
      <c r="N66" s="57">
        <v>0</v>
      </c>
      <c r="O66" s="56">
        <v>0</v>
      </c>
      <c r="P66" s="56">
        <v>0</v>
      </c>
      <c r="Q66" s="56">
        <v>0</v>
      </c>
      <c r="R66" s="56">
        <v>1812202</v>
      </c>
      <c r="S66" s="56">
        <v>2383319</v>
      </c>
      <c r="T66" s="56">
        <v>2105157</v>
      </c>
      <c r="U66" s="56">
        <v>6490482</v>
      </c>
      <c r="V66" s="57">
        <v>713898</v>
      </c>
      <c r="W66" s="58">
        <v>0</v>
      </c>
      <c r="X66" s="57">
        <v>0</v>
      </c>
      <c r="Y66" s="59">
        <v>79129981</v>
      </c>
      <c r="Z66" s="58">
        <v>60602218</v>
      </c>
      <c r="AA66" s="57">
        <v>0</v>
      </c>
      <c r="AB66" s="57">
        <v>18527763</v>
      </c>
      <c r="AC66" s="60">
        <v>79129981</v>
      </c>
    </row>
    <row r="67" spans="1:29" s="10" customFormat="1" ht="12.75" customHeight="1">
      <c r="A67" s="27"/>
      <c r="B67" s="53" t="s">
        <v>198</v>
      </c>
      <c r="C67" s="54" t="s">
        <v>199</v>
      </c>
      <c r="D67" s="55">
        <v>33563319</v>
      </c>
      <c r="E67" s="56">
        <v>0</v>
      </c>
      <c r="F67" s="56">
        <v>20582000</v>
      </c>
      <c r="G67" s="56">
        <v>80075585</v>
      </c>
      <c r="H67" s="56">
        <v>11691925</v>
      </c>
      <c r="I67" s="56">
        <v>0</v>
      </c>
      <c r="J67" s="56">
        <v>0</v>
      </c>
      <c r="K67" s="56">
        <v>0</v>
      </c>
      <c r="L67" s="56">
        <v>0</v>
      </c>
      <c r="M67" s="56">
        <v>2126971</v>
      </c>
      <c r="N67" s="57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7">
        <v>2383100</v>
      </c>
      <c r="W67" s="58">
        <v>0</v>
      </c>
      <c r="X67" s="57">
        <v>0</v>
      </c>
      <c r="Y67" s="59">
        <v>150422900</v>
      </c>
      <c r="Z67" s="58">
        <v>150422900</v>
      </c>
      <c r="AA67" s="57">
        <v>0</v>
      </c>
      <c r="AB67" s="57">
        <v>0</v>
      </c>
      <c r="AC67" s="60">
        <v>150422900</v>
      </c>
    </row>
    <row r="68" spans="1:29" s="10" customFormat="1" ht="12.75" customHeight="1">
      <c r="A68" s="27"/>
      <c r="B68" s="53" t="s">
        <v>200</v>
      </c>
      <c r="C68" s="54" t="s">
        <v>201</v>
      </c>
      <c r="D68" s="55">
        <v>99442950</v>
      </c>
      <c r="E68" s="56">
        <v>0</v>
      </c>
      <c r="F68" s="56">
        <v>47258000</v>
      </c>
      <c r="G68" s="56">
        <v>31996860</v>
      </c>
      <c r="H68" s="56">
        <v>29816000</v>
      </c>
      <c r="I68" s="56">
        <v>2000000</v>
      </c>
      <c r="J68" s="56">
        <v>0</v>
      </c>
      <c r="K68" s="56">
        <v>0</v>
      </c>
      <c r="L68" s="56">
        <v>200000</v>
      </c>
      <c r="M68" s="56">
        <v>5245390</v>
      </c>
      <c r="N68" s="57">
        <v>0</v>
      </c>
      <c r="O68" s="56">
        <v>0</v>
      </c>
      <c r="P68" s="56">
        <v>1917000</v>
      </c>
      <c r="Q68" s="56">
        <v>0</v>
      </c>
      <c r="R68" s="56">
        <v>0</v>
      </c>
      <c r="S68" s="56">
        <v>1940000</v>
      </c>
      <c r="T68" s="56">
        <v>2067000</v>
      </c>
      <c r="U68" s="56">
        <v>4118400</v>
      </c>
      <c r="V68" s="57">
        <v>4058400</v>
      </c>
      <c r="W68" s="58">
        <v>0</v>
      </c>
      <c r="X68" s="57">
        <v>0</v>
      </c>
      <c r="Y68" s="59">
        <v>230060000</v>
      </c>
      <c r="Z68" s="58">
        <v>82292200</v>
      </c>
      <c r="AA68" s="57">
        <v>84700000</v>
      </c>
      <c r="AB68" s="57">
        <v>63067800</v>
      </c>
      <c r="AC68" s="60">
        <v>230060000</v>
      </c>
    </row>
    <row r="69" spans="1:29" s="10" customFormat="1" ht="12.75" customHeight="1">
      <c r="A69" s="27"/>
      <c r="B69" s="53" t="s">
        <v>202</v>
      </c>
      <c r="C69" s="54" t="s">
        <v>203</v>
      </c>
      <c r="D69" s="55">
        <v>9086386</v>
      </c>
      <c r="E69" s="56">
        <v>0</v>
      </c>
      <c r="F69" s="56">
        <v>9099000</v>
      </c>
      <c r="G69" s="56">
        <v>10530614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1256500</v>
      </c>
      <c r="N69" s="57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21688366</v>
      </c>
      <c r="U69" s="56">
        <v>0</v>
      </c>
      <c r="V69" s="57">
        <v>3000000</v>
      </c>
      <c r="W69" s="58">
        <v>0</v>
      </c>
      <c r="X69" s="57">
        <v>0</v>
      </c>
      <c r="Y69" s="59">
        <v>54660866</v>
      </c>
      <c r="Z69" s="58">
        <v>51660866</v>
      </c>
      <c r="AA69" s="57">
        <v>0</v>
      </c>
      <c r="AB69" s="57">
        <v>3000000</v>
      </c>
      <c r="AC69" s="60">
        <v>54660866</v>
      </c>
    </row>
    <row r="70" spans="1:29" s="10" customFormat="1" ht="12.75" customHeight="1">
      <c r="A70" s="27"/>
      <c r="B70" s="53" t="s">
        <v>70</v>
      </c>
      <c r="C70" s="54" t="s">
        <v>71</v>
      </c>
      <c r="D70" s="55">
        <v>40124034</v>
      </c>
      <c r="E70" s="56">
        <v>0</v>
      </c>
      <c r="F70" s="56">
        <v>192500000</v>
      </c>
      <c r="G70" s="56">
        <v>60804796</v>
      </c>
      <c r="H70" s="56">
        <v>34725608</v>
      </c>
      <c r="I70" s="56">
        <v>28000000</v>
      </c>
      <c r="J70" s="56">
        <v>0</v>
      </c>
      <c r="K70" s="56">
        <v>0</v>
      </c>
      <c r="L70" s="56">
        <v>0</v>
      </c>
      <c r="M70" s="56">
        <v>40843162</v>
      </c>
      <c r="N70" s="57">
        <v>0</v>
      </c>
      <c r="O70" s="56">
        <v>0</v>
      </c>
      <c r="P70" s="56">
        <v>0</v>
      </c>
      <c r="Q70" s="56">
        <v>0</v>
      </c>
      <c r="R70" s="56">
        <v>0</v>
      </c>
      <c r="S70" s="56">
        <v>4000000</v>
      </c>
      <c r="T70" s="56">
        <v>3000000</v>
      </c>
      <c r="U70" s="56">
        <v>4000000</v>
      </c>
      <c r="V70" s="57">
        <v>20000000</v>
      </c>
      <c r="W70" s="58">
        <v>0</v>
      </c>
      <c r="X70" s="57">
        <v>0</v>
      </c>
      <c r="Y70" s="59">
        <v>427997600</v>
      </c>
      <c r="Z70" s="58">
        <v>208497600</v>
      </c>
      <c r="AA70" s="57">
        <v>0</v>
      </c>
      <c r="AB70" s="57">
        <v>219500000</v>
      </c>
      <c r="AC70" s="60">
        <v>427997600</v>
      </c>
    </row>
    <row r="71" spans="1:29" s="10" customFormat="1" ht="12.75" customHeight="1">
      <c r="A71" s="27"/>
      <c r="B71" s="53" t="s">
        <v>204</v>
      </c>
      <c r="C71" s="54" t="s">
        <v>205</v>
      </c>
      <c r="D71" s="55">
        <v>17717391</v>
      </c>
      <c r="E71" s="56">
        <v>2000000</v>
      </c>
      <c r="F71" s="56">
        <v>29828261</v>
      </c>
      <c r="G71" s="56">
        <v>19842261</v>
      </c>
      <c r="H71" s="56">
        <v>12739130</v>
      </c>
      <c r="I71" s="56">
        <v>34282652</v>
      </c>
      <c r="J71" s="56">
        <v>0</v>
      </c>
      <c r="K71" s="56">
        <v>0</v>
      </c>
      <c r="L71" s="56">
        <v>0</v>
      </c>
      <c r="M71" s="56">
        <v>8578261</v>
      </c>
      <c r="N71" s="57">
        <v>0</v>
      </c>
      <c r="O71" s="56">
        <v>0</v>
      </c>
      <c r="P71" s="56">
        <v>2000000</v>
      </c>
      <c r="Q71" s="56">
        <v>0</v>
      </c>
      <c r="R71" s="56">
        <v>0</v>
      </c>
      <c r="S71" s="56">
        <v>0</v>
      </c>
      <c r="T71" s="56">
        <v>2362000</v>
      </c>
      <c r="U71" s="56">
        <v>1920000</v>
      </c>
      <c r="V71" s="57">
        <v>22450000</v>
      </c>
      <c r="W71" s="58">
        <v>0</v>
      </c>
      <c r="X71" s="57">
        <v>0</v>
      </c>
      <c r="Y71" s="59">
        <v>153719956</v>
      </c>
      <c r="Z71" s="58">
        <v>78027956</v>
      </c>
      <c r="AA71" s="57">
        <v>45110000</v>
      </c>
      <c r="AB71" s="57">
        <v>30582000</v>
      </c>
      <c r="AC71" s="60">
        <v>153719956</v>
      </c>
    </row>
    <row r="72" spans="1:29" s="10" customFormat="1" ht="12.75" customHeight="1">
      <c r="A72" s="27"/>
      <c r="B72" s="53" t="s">
        <v>206</v>
      </c>
      <c r="C72" s="54" t="s">
        <v>207</v>
      </c>
      <c r="D72" s="55">
        <v>29698000</v>
      </c>
      <c r="E72" s="56">
        <v>0</v>
      </c>
      <c r="F72" s="56">
        <v>18000000</v>
      </c>
      <c r="G72" s="56">
        <v>12345440</v>
      </c>
      <c r="H72" s="56">
        <v>7566560</v>
      </c>
      <c r="I72" s="56">
        <v>0</v>
      </c>
      <c r="J72" s="56">
        <v>0</v>
      </c>
      <c r="K72" s="56">
        <v>0</v>
      </c>
      <c r="L72" s="56">
        <v>0</v>
      </c>
      <c r="M72" s="56">
        <v>3974400</v>
      </c>
      <c r="N72" s="57">
        <v>0</v>
      </c>
      <c r="O72" s="56">
        <v>0</v>
      </c>
      <c r="P72" s="56">
        <v>0</v>
      </c>
      <c r="Q72" s="56">
        <v>0</v>
      </c>
      <c r="R72" s="56">
        <v>0</v>
      </c>
      <c r="S72" s="56">
        <v>275000</v>
      </c>
      <c r="T72" s="56">
        <v>330000</v>
      </c>
      <c r="U72" s="56">
        <v>0</v>
      </c>
      <c r="V72" s="57">
        <v>550000</v>
      </c>
      <c r="W72" s="58">
        <v>0</v>
      </c>
      <c r="X72" s="57">
        <v>0</v>
      </c>
      <c r="Y72" s="59">
        <v>72739400</v>
      </c>
      <c r="Z72" s="58">
        <v>72739400</v>
      </c>
      <c r="AA72" s="57">
        <v>0</v>
      </c>
      <c r="AB72" s="57">
        <v>0</v>
      </c>
      <c r="AC72" s="60">
        <v>72739400</v>
      </c>
    </row>
    <row r="73" spans="1:29" s="10" customFormat="1" ht="12.75" customHeight="1">
      <c r="A73" s="27"/>
      <c r="B73" s="53" t="s">
        <v>72</v>
      </c>
      <c r="C73" s="54" t="s">
        <v>73</v>
      </c>
      <c r="D73" s="55">
        <v>25500000</v>
      </c>
      <c r="E73" s="56">
        <v>0</v>
      </c>
      <c r="F73" s="56">
        <v>90972522</v>
      </c>
      <c r="G73" s="56">
        <v>57785678</v>
      </c>
      <c r="H73" s="56">
        <v>1500000</v>
      </c>
      <c r="I73" s="56">
        <v>32623950</v>
      </c>
      <c r="J73" s="56">
        <v>0</v>
      </c>
      <c r="K73" s="56">
        <v>0</v>
      </c>
      <c r="L73" s="56">
        <v>0</v>
      </c>
      <c r="M73" s="56">
        <v>44939139</v>
      </c>
      <c r="N73" s="57">
        <v>250000</v>
      </c>
      <c r="O73" s="56">
        <v>0</v>
      </c>
      <c r="P73" s="56">
        <v>32550000</v>
      </c>
      <c r="Q73" s="56">
        <v>0</v>
      </c>
      <c r="R73" s="56">
        <v>6426074</v>
      </c>
      <c r="S73" s="56">
        <v>706081</v>
      </c>
      <c r="T73" s="56">
        <v>4883138</v>
      </c>
      <c r="U73" s="56">
        <v>1000000</v>
      </c>
      <c r="V73" s="57">
        <v>0</v>
      </c>
      <c r="W73" s="58">
        <v>10000000</v>
      </c>
      <c r="X73" s="57">
        <v>0</v>
      </c>
      <c r="Y73" s="59">
        <v>309136582</v>
      </c>
      <c r="Z73" s="58">
        <v>210519399</v>
      </c>
      <c r="AA73" s="57">
        <v>0</v>
      </c>
      <c r="AB73" s="57">
        <v>98617183</v>
      </c>
      <c r="AC73" s="60">
        <v>309136582</v>
      </c>
    </row>
    <row r="74" spans="1:29" s="10" customFormat="1" ht="12.75" customHeight="1">
      <c r="A74" s="27"/>
      <c r="B74" s="53" t="s">
        <v>208</v>
      </c>
      <c r="C74" s="54" t="s">
        <v>209</v>
      </c>
      <c r="D74" s="55">
        <v>30650000</v>
      </c>
      <c r="E74" s="56">
        <v>9000000</v>
      </c>
      <c r="F74" s="56">
        <v>20000000</v>
      </c>
      <c r="G74" s="56">
        <v>65420000</v>
      </c>
      <c r="H74" s="56">
        <v>6000000</v>
      </c>
      <c r="I74" s="56">
        <v>0</v>
      </c>
      <c r="J74" s="56">
        <v>0</v>
      </c>
      <c r="K74" s="56">
        <v>0</v>
      </c>
      <c r="L74" s="56">
        <v>0</v>
      </c>
      <c r="M74" s="56">
        <v>2772600</v>
      </c>
      <c r="N74" s="57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1552856</v>
      </c>
      <c r="U74" s="56">
        <v>0</v>
      </c>
      <c r="V74" s="57">
        <v>0</v>
      </c>
      <c r="W74" s="58">
        <v>0</v>
      </c>
      <c r="X74" s="57">
        <v>0</v>
      </c>
      <c r="Y74" s="59">
        <v>135395456</v>
      </c>
      <c r="Z74" s="58">
        <v>133842600</v>
      </c>
      <c r="AA74" s="57">
        <v>0</v>
      </c>
      <c r="AB74" s="57">
        <v>0</v>
      </c>
      <c r="AC74" s="60">
        <v>133842600</v>
      </c>
    </row>
    <row r="75" spans="1:29" s="10" customFormat="1" ht="12.75" customHeight="1">
      <c r="A75" s="27"/>
      <c r="B75" s="53" t="s">
        <v>210</v>
      </c>
      <c r="C75" s="54" t="s">
        <v>211</v>
      </c>
      <c r="D75" s="55">
        <v>58000000</v>
      </c>
      <c r="E75" s="56">
        <v>0</v>
      </c>
      <c r="F75" s="56">
        <v>49000000</v>
      </c>
      <c r="G75" s="56">
        <v>98360000</v>
      </c>
      <c r="H75" s="56">
        <v>16197100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7">
        <v>0</v>
      </c>
      <c r="O75" s="56">
        <v>0</v>
      </c>
      <c r="P75" s="56">
        <v>15000000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7">
        <v>0</v>
      </c>
      <c r="W75" s="58">
        <v>0</v>
      </c>
      <c r="X75" s="57">
        <v>0</v>
      </c>
      <c r="Y75" s="59">
        <v>236557100</v>
      </c>
      <c r="Z75" s="58">
        <v>194557100</v>
      </c>
      <c r="AA75" s="57">
        <v>0</v>
      </c>
      <c r="AB75" s="57">
        <v>42000000</v>
      </c>
      <c r="AC75" s="60">
        <v>236557100</v>
      </c>
    </row>
    <row r="76" spans="1:29" s="10" customFormat="1" ht="12.75" customHeight="1">
      <c r="A76" s="27"/>
      <c r="B76" s="53" t="s">
        <v>212</v>
      </c>
      <c r="C76" s="54" t="s">
        <v>213</v>
      </c>
      <c r="D76" s="55">
        <v>16865554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11742656</v>
      </c>
      <c r="N76" s="57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7">
        <v>0</v>
      </c>
      <c r="W76" s="58">
        <v>0</v>
      </c>
      <c r="X76" s="57">
        <v>0</v>
      </c>
      <c r="Y76" s="59">
        <v>28608210</v>
      </c>
      <c r="Z76" s="58">
        <v>28608210</v>
      </c>
      <c r="AA76" s="57">
        <v>0</v>
      </c>
      <c r="AB76" s="57">
        <v>0</v>
      </c>
      <c r="AC76" s="60">
        <v>28608210</v>
      </c>
    </row>
    <row r="77" spans="1:29" s="10" customFormat="1" ht="12.75" customHeight="1">
      <c r="A77" s="27"/>
      <c r="B77" s="53" t="s">
        <v>214</v>
      </c>
      <c r="C77" s="54" t="s">
        <v>215</v>
      </c>
      <c r="D77" s="55">
        <v>98418642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915920</v>
      </c>
      <c r="N77" s="57">
        <v>0</v>
      </c>
      <c r="O77" s="56">
        <v>0</v>
      </c>
      <c r="P77" s="56">
        <v>4087293</v>
      </c>
      <c r="Q77" s="56">
        <v>0</v>
      </c>
      <c r="R77" s="56">
        <v>572450</v>
      </c>
      <c r="S77" s="56">
        <v>1236492</v>
      </c>
      <c r="T77" s="56">
        <v>858675</v>
      </c>
      <c r="U77" s="56">
        <v>2805005</v>
      </c>
      <c r="V77" s="57">
        <v>7384605</v>
      </c>
      <c r="W77" s="58">
        <v>0</v>
      </c>
      <c r="X77" s="57">
        <v>0</v>
      </c>
      <c r="Y77" s="59">
        <v>116279082</v>
      </c>
      <c r="Z77" s="58">
        <v>61319317</v>
      </c>
      <c r="AA77" s="57">
        <v>0</v>
      </c>
      <c r="AB77" s="57">
        <v>54959765</v>
      </c>
      <c r="AC77" s="60">
        <v>116279082</v>
      </c>
    </row>
    <row r="78" spans="1:29" s="10" customFormat="1" ht="12.75" customHeight="1">
      <c r="A78" s="27"/>
      <c r="B78" s="53" t="s">
        <v>216</v>
      </c>
      <c r="C78" s="54" t="s">
        <v>217</v>
      </c>
      <c r="D78" s="55">
        <v>18714132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24560088</v>
      </c>
      <c r="N78" s="57">
        <v>0</v>
      </c>
      <c r="O78" s="56">
        <v>0</v>
      </c>
      <c r="P78" s="56">
        <v>7362156</v>
      </c>
      <c r="Q78" s="56">
        <v>0</v>
      </c>
      <c r="R78" s="56">
        <v>1566408</v>
      </c>
      <c r="S78" s="56">
        <v>555468</v>
      </c>
      <c r="T78" s="56">
        <v>3466044</v>
      </c>
      <c r="U78" s="56">
        <v>5737896</v>
      </c>
      <c r="V78" s="57">
        <v>499908</v>
      </c>
      <c r="W78" s="58">
        <v>0</v>
      </c>
      <c r="X78" s="57">
        <v>0</v>
      </c>
      <c r="Y78" s="59">
        <v>62462100</v>
      </c>
      <c r="Z78" s="58">
        <v>24491964</v>
      </c>
      <c r="AA78" s="57">
        <v>0</v>
      </c>
      <c r="AB78" s="57">
        <v>37970136</v>
      </c>
      <c r="AC78" s="60">
        <v>62462100</v>
      </c>
    </row>
    <row r="79" spans="1:29" s="10" customFormat="1" ht="12.75" customHeight="1">
      <c r="A79" s="27"/>
      <c r="B79" s="53" t="s">
        <v>218</v>
      </c>
      <c r="C79" s="54" t="s">
        <v>219</v>
      </c>
      <c r="D79" s="55">
        <v>23204995</v>
      </c>
      <c r="E79" s="56">
        <v>2974994</v>
      </c>
      <c r="F79" s="56">
        <v>9604989</v>
      </c>
      <c r="G79" s="56">
        <v>0</v>
      </c>
      <c r="H79" s="56">
        <v>0</v>
      </c>
      <c r="I79" s="56">
        <v>0</v>
      </c>
      <c r="J79" s="56">
        <v>0</v>
      </c>
      <c r="K79" s="56">
        <v>679998</v>
      </c>
      <c r="L79" s="56">
        <v>0</v>
      </c>
      <c r="M79" s="56">
        <v>7395003</v>
      </c>
      <c r="N79" s="57">
        <v>0</v>
      </c>
      <c r="O79" s="56">
        <v>0</v>
      </c>
      <c r="P79" s="56">
        <v>6800002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7">
        <v>0</v>
      </c>
      <c r="W79" s="58">
        <v>0</v>
      </c>
      <c r="X79" s="57">
        <v>0</v>
      </c>
      <c r="Y79" s="59">
        <v>50659981</v>
      </c>
      <c r="Z79" s="58">
        <v>38504995</v>
      </c>
      <c r="AA79" s="57">
        <v>424982</v>
      </c>
      <c r="AB79" s="57">
        <v>8754999</v>
      </c>
      <c r="AC79" s="60">
        <v>47684976</v>
      </c>
    </row>
    <row r="80" spans="1:29" s="10" customFormat="1" ht="12.75" customHeight="1">
      <c r="A80" s="27"/>
      <c r="B80" s="53" t="s">
        <v>220</v>
      </c>
      <c r="C80" s="54" t="s">
        <v>221</v>
      </c>
      <c r="D80" s="55">
        <v>26997861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2696640</v>
      </c>
      <c r="N80" s="57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7">
        <v>0</v>
      </c>
      <c r="W80" s="58">
        <v>0</v>
      </c>
      <c r="X80" s="57">
        <v>0</v>
      </c>
      <c r="Y80" s="59">
        <v>29694501</v>
      </c>
      <c r="Z80" s="58">
        <v>29020341</v>
      </c>
      <c r="AA80" s="57">
        <v>0</v>
      </c>
      <c r="AB80" s="57">
        <v>0</v>
      </c>
      <c r="AC80" s="60">
        <v>29020341</v>
      </c>
    </row>
    <row r="81" spans="1:29" s="10" customFormat="1" ht="12.75" customHeight="1">
      <c r="A81" s="27"/>
      <c r="B81" s="53" t="s">
        <v>222</v>
      </c>
      <c r="C81" s="54" t="s">
        <v>223</v>
      </c>
      <c r="D81" s="55">
        <v>18025200</v>
      </c>
      <c r="E81" s="56">
        <v>5000000</v>
      </c>
      <c r="F81" s="56">
        <v>3426935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7">
        <v>0</v>
      </c>
      <c r="O81" s="56">
        <v>5225000</v>
      </c>
      <c r="P81" s="56">
        <v>0</v>
      </c>
      <c r="Q81" s="56">
        <v>0</v>
      </c>
      <c r="R81" s="56">
        <v>0</v>
      </c>
      <c r="S81" s="56">
        <v>0</v>
      </c>
      <c r="T81" s="56">
        <v>1657824</v>
      </c>
      <c r="U81" s="56">
        <v>0</v>
      </c>
      <c r="V81" s="57">
        <v>0</v>
      </c>
      <c r="W81" s="58">
        <v>0</v>
      </c>
      <c r="X81" s="57">
        <v>0</v>
      </c>
      <c r="Y81" s="59">
        <v>33334959</v>
      </c>
      <c r="Z81" s="58">
        <v>24525200</v>
      </c>
      <c r="AA81" s="57">
        <v>0</v>
      </c>
      <c r="AB81" s="57">
        <v>8809759</v>
      </c>
      <c r="AC81" s="60">
        <v>33334959</v>
      </c>
    </row>
    <row r="82" spans="1:29" s="10" customFormat="1" ht="12.75" customHeight="1">
      <c r="A82" s="27"/>
      <c r="B82" s="53" t="s">
        <v>224</v>
      </c>
      <c r="C82" s="54" t="s">
        <v>225</v>
      </c>
      <c r="D82" s="55">
        <v>-2963952</v>
      </c>
      <c r="E82" s="56">
        <v>0</v>
      </c>
      <c r="F82" s="56">
        <v>9065521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7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7">
        <v>0</v>
      </c>
      <c r="W82" s="58">
        <v>0</v>
      </c>
      <c r="X82" s="57">
        <v>0</v>
      </c>
      <c r="Y82" s="59">
        <v>6101569</v>
      </c>
      <c r="Z82" s="58">
        <v>9000000</v>
      </c>
      <c r="AA82" s="57">
        <v>0</v>
      </c>
      <c r="AB82" s="57">
        <v>0</v>
      </c>
      <c r="AC82" s="60">
        <v>9000000</v>
      </c>
    </row>
    <row r="83" spans="1:29" s="10" customFormat="1" ht="12.75" customHeight="1">
      <c r="A83" s="27"/>
      <c r="B83" s="53" t="s">
        <v>226</v>
      </c>
      <c r="C83" s="54" t="s">
        <v>227</v>
      </c>
      <c r="D83" s="55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61798</v>
      </c>
      <c r="N83" s="57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7">
        <v>0</v>
      </c>
      <c r="W83" s="58">
        <v>0</v>
      </c>
      <c r="X83" s="57">
        <v>0</v>
      </c>
      <c r="Y83" s="59">
        <v>61798</v>
      </c>
      <c r="Z83" s="58">
        <v>0</v>
      </c>
      <c r="AA83" s="57">
        <v>0</v>
      </c>
      <c r="AB83" s="57">
        <v>61798</v>
      </c>
      <c r="AC83" s="60">
        <v>61798</v>
      </c>
    </row>
    <row r="84" spans="1:29" s="10" customFormat="1" ht="12.75" customHeight="1">
      <c r="A84" s="27"/>
      <c r="B84" s="53" t="s">
        <v>74</v>
      </c>
      <c r="C84" s="54" t="s">
        <v>75</v>
      </c>
      <c r="D84" s="55">
        <v>111927164</v>
      </c>
      <c r="E84" s="56">
        <v>0</v>
      </c>
      <c r="F84" s="56">
        <v>28540000</v>
      </c>
      <c r="G84" s="56">
        <v>79922151</v>
      </c>
      <c r="H84" s="56">
        <v>63782125</v>
      </c>
      <c r="I84" s="56">
        <v>13480000</v>
      </c>
      <c r="J84" s="56">
        <v>3434400</v>
      </c>
      <c r="K84" s="56">
        <v>0</v>
      </c>
      <c r="L84" s="56">
        <v>0</v>
      </c>
      <c r="M84" s="56">
        <v>48438000</v>
      </c>
      <c r="N84" s="57">
        <v>0</v>
      </c>
      <c r="O84" s="56">
        <v>0</v>
      </c>
      <c r="P84" s="56">
        <v>310887562</v>
      </c>
      <c r="Q84" s="56">
        <v>0</v>
      </c>
      <c r="R84" s="56">
        <v>17000000</v>
      </c>
      <c r="S84" s="56">
        <v>3000000</v>
      </c>
      <c r="T84" s="56">
        <v>250000</v>
      </c>
      <c r="U84" s="56">
        <v>3500000</v>
      </c>
      <c r="V84" s="57">
        <v>8400000</v>
      </c>
      <c r="W84" s="58">
        <v>0</v>
      </c>
      <c r="X84" s="57">
        <v>0</v>
      </c>
      <c r="Y84" s="59">
        <v>692561402</v>
      </c>
      <c r="Z84" s="58">
        <v>627411402</v>
      </c>
      <c r="AA84" s="57">
        <v>0</v>
      </c>
      <c r="AB84" s="57">
        <v>65150000</v>
      </c>
      <c r="AC84" s="60">
        <v>692561402</v>
      </c>
    </row>
    <row r="85" spans="1:29" s="10" customFormat="1" ht="12.75" customHeight="1">
      <c r="A85" s="27"/>
      <c r="B85" s="53" t="s">
        <v>228</v>
      </c>
      <c r="C85" s="54" t="s">
        <v>229</v>
      </c>
      <c r="D85" s="55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17781000</v>
      </c>
      <c r="N85" s="57">
        <v>0</v>
      </c>
      <c r="O85" s="56">
        <v>0</v>
      </c>
      <c r="P85" s="56">
        <v>5000000</v>
      </c>
      <c r="Q85" s="56">
        <v>0</v>
      </c>
      <c r="R85" s="56">
        <v>0</v>
      </c>
      <c r="S85" s="56">
        <v>400000</v>
      </c>
      <c r="T85" s="56">
        <v>1200000</v>
      </c>
      <c r="U85" s="56">
        <v>0</v>
      </c>
      <c r="V85" s="57">
        <v>0</v>
      </c>
      <c r="W85" s="58">
        <v>0</v>
      </c>
      <c r="X85" s="57">
        <v>0</v>
      </c>
      <c r="Y85" s="59">
        <v>24381000</v>
      </c>
      <c r="Z85" s="58">
        <v>17781000</v>
      </c>
      <c r="AA85" s="57">
        <v>0</v>
      </c>
      <c r="AB85" s="57">
        <v>6600000</v>
      </c>
      <c r="AC85" s="60">
        <v>24381000</v>
      </c>
    </row>
    <row r="86" spans="1:29" s="10" customFormat="1" ht="12.75" customHeight="1">
      <c r="A86" s="27"/>
      <c r="B86" s="53" t="s">
        <v>230</v>
      </c>
      <c r="C86" s="54" t="s">
        <v>231</v>
      </c>
      <c r="D86" s="55">
        <v>23716061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10497499</v>
      </c>
      <c r="N86" s="57">
        <v>0</v>
      </c>
      <c r="O86" s="56">
        <v>0</v>
      </c>
      <c r="P86" s="56">
        <v>422621</v>
      </c>
      <c r="Q86" s="56">
        <v>0</v>
      </c>
      <c r="R86" s="56">
        <v>0</v>
      </c>
      <c r="S86" s="56">
        <v>486890</v>
      </c>
      <c r="T86" s="56">
        <v>625315</v>
      </c>
      <c r="U86" s="56">
        <v>1058008</v>
      </c>
      <c r="V86" s="57">
        <v>0</v>
      </c>
      <c r="W86" s="58">
        <v>0</v>
      </c>
      <c r="X86" s="57">
        <v>0</v>
      </c>
      <c r="Y86" s="59">
        <v>36806394</v>
      </c>
      <c r="Z86" s="58">
        <v>28221661</v>
      </c>
      <c r="AA86" s="57">
        <v>0</v>
      </c>
      <c r="AB86" s="57">
        <v>8508145</v>
      </c>
      <c r="AC86" s="60">
        <v>36729806</v>
      </c>
    </row>
    <row r="87" spans="1:29" s="10" customFormat="1" ht="12.75" customHeight="1">
      <c r="A87" s="27"/>
      <c r="B87" s="53" t="s">
        <v>232</v>
      </c>
      <c r="C87" s="54" t="s">
        <v>233</v>
      </c>
      <c r="D87" s="55">
        <v>31891000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7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7">
        <v>0</v>
      </c>
      <c r="W87" s="58">
        <v>0</v>
      </c>
      <c r="X87" s="57">
        <v>0</v>
      </c>
      <c r="Y87" s="59">
        <v>31891000</v>
      </c>
      <c r="Z87" s="58">
        <v>31891000</v>
      </c>
      <c r="AA87" s="57">
        <v>0</v>
      </c>
      <c r="AB87" s="57">
        <v>0</v>
      </c>
      <c r="AC87" s="60">
        <v>31891000</v>
      </c>
    </row>
    <row r="88" spans="1:29" s="10" customFormat="1" ht="12.75" customHeight="1">
      <c r="A88" s="27"/>
      <c r="B88" s="53" t="s">
        <v>234</v>
      </c>
      <c r="C88" s="54" t="s">
        <v>235</v>
      </c>
      <c r="D88" s="55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7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7">
        <v>0</v>
      </c>
      <c r="W88" s="58">
        <v>0</v>
      </c>
      <c r="X88" s="57">
        <v>0</v>
      </c>
      <c r="Y88" s="59">
        <v>0</v>
      </c>
      <c r="Z88" s="58">
        <v>0</v>
      </c>
      <c r="AA88" s="57">
        <v>0</v>
      </c>
      <c r="AB88" s="57">
        <v>0</v>
      </c>
      <c r="AC88" s="60">
        <v>0</v>
      </c>
    </row>
    <row r="89" spans="1:29" s="10" customFormat="1" ht="12.75" customHeight="1">
      <c r="A89" s="27"/>
      <c r="B89" s="53" t="s">
        <v>236</v>
      </c>
      <c r="C89" s="54" t="s">
        <v>237</v>
      </c>
      <c r="D89" s="55">
        <v>70407996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8000004</v>
      </c>
      <c r="N89" s="57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594996</v>
      </c>
      <c r="U89" s="56">
        <v>0</v>
      </c>
      <c r="V89" s="57">
        <v>0</v>
      </c>
      <c r="W89" s="58">
        <v>0</v>
      </c>
      <c r="X89" s="57">
        <v>0</v>
      </c>
      <c r="Y89" s="59">
        <v>79002996</v>
      </c>
      <c r="Z89" s="58">
        <v>79002996</v>
      </c>
      <c r="AA89" s="57">
        <v>0</v>
      </c>
      <c r="AB89" s="57">
        <v>0</v>
      </c>
      <c r="AC89" s="60">
        <v>79002996</v>
      </c>
    </row>
    <row r="90" spans="1:29" s="10" customFormat="1" ht="12.75" customHeight="1">
      <c r="A90" s="27"/>
      <c r="B90" s="53" t="s">
        <v>238</v>
      </c>
      <c r="C90" s="54" t="s">
        <v>239</v>
      </c>
      <c r="D90" s="55">
        <v>19213000</v>
      </c>
      <c r="E90" s="56">
        <v>0</v>
      </c>
      <c r="F90" s="56">
        <v>8100000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1400000</v>
      </c>
      <c r="N90" s="57">
        <v>0</v>
      </c>
      <c r="O90" s="56">
        <v>0</v>
      </c>
      <c r="P90" s="56">
        <v>0</v>
      </c>
      <c r="Q90" s="56">
        <v>0</v>
      </c>
      <c r="R90" s="56">
        <v>0</v>
      </c>
      <c r="S90" s="56">
        <v>101000</v>
      </c>
      <c r="T90" s="56">
        <v>43500</v>
      </c>
      <c r="U90" s="56">
        <v>7651000</v>
      </c>
      <c r="V90" s="57">
        <v>2270000</v>
      </c>
      <c r="W90" s="58">
        <v>0</v>
      </c>
      <c r="X90" s="57">
        <v>0</v>
      </c>
      <c r="Y90" s="59">
        <v>38778500</v>
      </c>
      <c r="Z90" s="58">
        <v>16713000</v>
      </c>
      <c r="AA90" s="57">
        <v>0</v>
      </c>
      <c r="AB90" s="57">
        <v>22065500</v>
      </c>
      <c r="AC90" s="60">
        <v>38778500</v>
      </c>
    </row>
    <row r="91" spans="1:29" s="10" customFormat="1" ht="12.75" customHeight="1">
      <c r="A91" s="27"/>
      <c r="B91" s="53" t="s">
        <v>240</v>
      </c>
      <c r="C91" s="54" t="s">
        <v>241</v>
      </c>
      <c r="D91" s="55">
        <v>22127303</v>
      </c>
      <c r="E91" s="56">
        <v>2354191</v>
      </c>
      <c r="F91" s="56">
        <v>15353044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3237827</v>
      </c>
      <c r="N91" s="57">
        <v>0</v>
      </c>
      <c r="O91" s="56">
        <v>0</v>
      </c>
      <c r="P91" s="56">
        <v>78262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7">
        <v>1</v>
      </c>
      <c r="W91" s="58">
        <v>0</v>
      </c>
      <c r="X91" s="57">
        <v>0</v>
      </c>
      <c r="Y91" s="59">
        <v>43150628</v>
      </c>
      <c r="Z91" s="58">
        <v>31592146</v>
      </c>
      <c r="AA91" s="57">
        <v>0</v>
      </c>
      <c r="AB91" s="57">
        <v>11558482</v>
      </c>
      <c r="AC91" s="60">
        <v>43150628</v>
      </c>
    </row>
    <row r="92" spans="1:29" s="10" customFormat="1" ht="12.75" customHeight="1">
      <c r="A92" s="27"/>
      <c r="B92" s="53" t="s">
        <v>242</v>
      </c>
      <c r="C92" s="54" t="s">
        <v>243</v>
      </c>
      <c r="D92" s="55">
        <v>23772084</v>
      </c>
      <c r="E92" s="56">
        <v>0</v>
      </c>
      <c r="F92" s="56">
        <v>7959684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15204300</v>
      </c>
      <c r="N92" s="57">
        <v>0</v>
      </c>
      <c r="O92" s="56">
        <v>0</v>
      </c>
      <c r="P92" s="56">
        <v>1259184</v>
      </c>
      <c r="Q92" s="56">
        <v>0</v>
      </c>
      <c r="R92" s="56">
        <v>0</v>
      </c>
      <c r="S92" s="56">
        <v>122976</v>
      </c>
      <c r="T92" s="56">
        <v>978456</v>
      </c>
      <c r="U92" s="56">
        <v>883980</v>
      </c>
      <c r="V92" s="57">
        <v>3868812</v>
      </c>
      <c r="W92" s="58">
        <v>0</v>
      </c>
      <c r="X92" s="57">
        <v>0</v>
      </c>
      <c r="Y92" s="59">
        <v>54049476</v>
      </c>
      <c r="Z92" s="58">
        <v>44193996</v>
      </c>
      <c r="AA92" s="57">
        <v>0</v>
      </c>
      <c r="AB92" s="57">
        <v>9855480</v>
      </c>
      <c r="AC92" s="60">
        <v>54049476</v>
      </c>
    </row>
    <row r="93" spans="1:29" s="10" customFormat="1" ht="12.75" customHeight="1">
      <c r="A93" s="27"/>
      <c r="B93" s="53" t="s">
        <v>244</v>
      </c>
      <c r="C93" s="54" t="s">
        <v>245</v>
      </c>
      <c r="D93" s="55">
        <v>0</v>
      </c>
      <c r="E93" s="56">
        <v>0</v>
      </c>
      <c r="F93" s="56">
        <v>34932939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7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437646</v>
      </c>
      <c r="V93" s="57">
        <v>0</v>
      </c>
      <c r="W93" s="58">
        <v>0</v>
      </c>
      <c r="X93" s="57">
        <v>0</v>
      </c>
      <c r="Y93" s="59">
        <v>35370585</v>
      </c>
      <c r="Z93" s="58">
        <v>33620000</v>
      </c>
      <c r="AA93" s="57">
        <v>0</v>
      </c>
      <c r="AB93" s="57">
        <v>1750585</v>
      </c>
      <c r="AC93" s="60">
        <v>35370585</v>
      </c>
    </row>
    <row r="94" spans="1:29" s="10" customFormat="1" ht="12.75" customHeight="1">
      <c r="A94" s="27"/>
      <c r="B94" s="53" t="s">
        <v>76</v>
      </c>
      <c r="C94" s="54" t="s">
        <v>77</v>
      </c>
      <c r="D94" s="55">
        <v>56000000</v>
      </c>
      <c r="E94" s="56">
        <v>0</v>
      </c>
      <c r="F94" s="56">
        <v>0</v>
      </c>
      <c r="G94" s="56">
        <v>65127000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7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1600000</v>
      </c>
      <c r="U94" s="56">
        <v>100000</v>
      </c>
      <c r="V94" s="57">
        <v>2000000</v>
      </c>
      <c r="W94" s="58">
        <v>0</v>
      </c>
      <c r="X94" s="57">
        <v>0</v>
      </c>
      <c r="Y94" s="59">
        <v>124827000</v>
      </c>
      <c r="Z94" s="58">
        <v>105827000</v>
      </c>
      <c r="AA94" s="57">
        <v>0</v>
      </c>
      <c r="AB94" s="57">
        <v>15000000</v>
      </c>
      <c r="AC94" s="60">
        <v>120827000</v>
      </c>
    </row>
    <row r="95" spans="1:29" s="10" customFormat="1" ht="12.75" customHeight="1">
      <c r="A95" s="27"/>
      <c r="B95" s="53" t="s">
        <v>246</v>
      </c>
      <c r="C95" s="54" t="s">
        <v>247</v>
      </c>
      <c r="D95" s="55">
        <v>9509500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230644</v>
      </c>
      <c r="M95" s="56">
        <v>0</v>
      </c>
      <c r="N95" s="57">
        <v>0</v>
      </c>
      <c r="O95" s="56">
        <v>0</v>
      </c>
      <c r="P95" s="56">
        <v>0</v>
      </c>
      <c r="Q95" s="56">
        <v>0</v>
      </c>
      <c r="R95" s="56">
        <v>746847</v>
      </c>
      <c r="S95" s="56">
        <v>555192</v>
      </c>
      <c r="T95" s="56">
        <v>537200</v>
      </c>
      <c r="U95" s="56">
        <v>867644</v>
      </c>
      <c r="V95" s="57">
        <v>1762121</v>
      </c>
      <c r="W95" s="58">
        <v>0</v>
      </c>
      <c r="X95" s="57">
        <v>0</v>
      </c>
      <c r="Y95" s="59">
        <v>14209148</v>
      </c>
      <c r="Z95" s="58">
        <v>9509500</v>
      </c>
      <c r="AA95" s="57">
        <v>0</v>
      </c>
      <c r="AB95" s="57">
        <v>4255820</v>
      </c>
      <c r="AC95" s="60">
        <v>13765320</v>
      </c>
    </row>
    <row r="96" spans="1:29" s="10" customFormat="1" ht="12.75" customHeight="1">
      <c r="A96" s="27"/>
      <c r="B96" s="53" t="s">
        <v>248</v>
      </c>
      <c r="C96" s="54" t="s">
        <v>249</v>
      </c>
      <c r="D96" s="55">
        <v>19937000</v>
      </c>
      <c r="E96" s="56">
        <v>0</v>
      </c>
      <c r="F96" s="56">
        <v>2315250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23152500</v>
      </c>
      <c r="N96" s="57">
        <v>0</v>
      </c>
      <c r="O96" s="56">
        <v>0</v>
      </c>
      <c r="P96" s="56">
        <v>8820000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7">
        <v>1323000</v>
      </c>
      <c r="W96" s="58">
        <v>661500</v>
      </c>
      <c r="X96" s="57">
        <v>0</v>
      </c>
      <c r="Y96" s="59">
        <v>56209250</v>
      </c>
      <c r="Z96" s="58">
        <v>24347000</v>
      </c>
      <c r="AA96" s="57">
        <v>0</v>
      </c>
      <c r="AB96" s="57">
        <v>31862250</v>
      </c>
      <c r="AC96" s="60">
        <v>56209250</v>
      </c>
    </row>
    <row r="97" spans="1:29" s="10" customFormat="1" ht="12.75" customHeight="1">
      <c r="A97" s="27"/>
      <c r="B97" s="53" t="s">
        <v>250</v>
      </c>
      <c r="C97" s="54" t="s">
        <v>251</v>
      </c>
      <c r="D97" s="55">
        <v>20055000</v>
      </c>
      <c r="E97" s="56">
        <v>0</v>
      </c>
      <c r="F97" s="56">
        <v>20000000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7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7">
        <v>2060000</v>
      </c>
      <c r="W97" s="58">
        <v>0</v>
      </c>
      <c r="X97" s="57">
        <v>0</v>
      </c>
      <c r="Y97" s="59">
        <v>42115000</v>
      </c>
      <c r="Z97" s="58">
        <v>40055000</v>
      </c>
      <c r="AA97" s="57">
        <v>0</v>
      </c>
      <c r="AB97" s="57">
        <v>2060000</v>
      </c>
      <c r="AC97" s="60">
        <v>42115000</v>
      </c>
    </row>
    <row r="98" spans="1:29" s="10" customFormat="1" ht="12.75" customHeight="1">
      <c r="A98" s="27"/>
      <c r="B98" s="53" t="s">
        <v>252</v>
      </c>
      <c r="C98" s="54" t="s">
        <v>253</v>
      </c>
      <c r="D98" s="55">
        <v>21983888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5453339</v>
      </c>
      <c r="N98" s="57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7">
        <v>0</v>
      </c>
      <c r="W98" s="58">
        <v>0</v>
      </c>
      <c r="X98" s="57">
        <v>0</v>
      </c>
      <c r="Y98" s="59">
        <v>27437227</v>
      </c>
      <c r="Z98" s="58">
        <v>27437227</v>
      </c>
      <c r="AA98" s="57">
        <v>0</v>
      </c>
      <c r="AB98" s="57">
        <v>0</v>
      </c>
      <c r="AC98" s="60">
        <v>27437227</v>
      </c>
    </row>
    <row r="99" spans="1:29" s="10" customFormat="1" ht="12.75" customHeight="1">
      <c r="A99" s="27"/>
      <c r="B99" s="53" t="s">
        <v>254</v>
      </c>
      <c r="C99" s="54" t="s">
        <v>255</v>
      </c>
      <c r="D99" s="55">
        <v>21190000</v>
      </c>
      <c r="E99" s="56">
        <v>0</v>
      </c>
      <c r="F99" s="56">
        <v>8648000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18787900</v>
      </c>
      <c r="N99" s="57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7">
        <v>0</v>
      </c>
      <c r="W99" s="58">
        <v>0</v>
      </c>
      <c r="X99" s="57">
        <v>0</v>
      </c>
      <c r="Y99" s="59">
        <v>48625900</v>
      </c>
      <c r="Z99" s="58">
        <v>48625900</v>
      </c>
      <c r="AA99" s="57">
        <v>0</v>
      </c>
      <c r="AB99" s="57">
        <v>0</v>
      </c>
      <c r="AC99" s="60">
        <v>48625900</v>
      </c>
    </row>
    <row r="100" spans="1:29" s="10" customFormat="1" ht="12.75" customHeight="1">
      <c r="A100" s="27"/>
      <c r="B100" s="53" t="s">
        <v>256</v>
      </c>
      <c r="C100" s="54" t="s">
        <v>257</v>
      </c>
      <c r="D100" s="55">
        <v>36009320</v>
      </c>
      <c r="E100" s="56">
        <v>0</v>
      </c>
      <c r="F100" s="56">
        <v>6000000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7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7">
        <v>0</v>
      </c>
      <c r="W100" s="58">
        <v>0</v>
      </c>
      <c r="X100" s="57">
        <v>0</v>
      </c>
      <c r="Y100" s="59">
        <v>42009320</v>
      </c>
      <c r="Z100" s="58">
        <v>42009320</v>
      </c>
      <c r="AA100" s="57">
        <v>0</v>
      </c>
      <c r="AB100" s="57">
        <v>0</v>
      </c>
      <c r="AC100" s="60">
        <v>42009320</v>
      </c>
    </row>
    <row r="101" spans="1:29" s="10" customFormat="1" ht="12.75" customHeight="1">
      <c r="A101" s="27"/>
      <c r="B101" s="53" t="s">
        <v>258</v>
      </c>
      <c r="C101" s="54" t="s">
        <v>259</v>
      </c>
      <c r="D101" s="55">
        <v>0</v>
      </c>
      <c r="E101" s="56">
        <v>0</v>
      </c>
      <c r="F101" s="56">
        <v>109412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31250182</v>
      </c>
      <c r="N101" s="57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109412</v>
      </c>
      <c r="T101" s="56">
        <v>573693</v>
      </c>
      <c r="U101" s="56">
        <v>1060525</v>
      </c>
      <c r="V101" s="57">
        <v>0</v>
      </c>
      <c r="W101" s="58">
        <v>0</v>
      </c>
      <c r="X101" s="57">
        <v>0</v>
      </c>
      <c r="Y101" s="59">
        <v>33103224</v>
      </c>
      <c r="Z101" s="58">
        <v>13160486</v>
      </c>
      <c r="AA101" s="57">
        <v>0</v>
      </c>
      <c r="AB101" s="57">
        <v>1743630</v>
      </c>
      <c r="AC101" s="60">
        <v>14904116</v>
      </c>
    </row>
    <row r="102" spans="1:29" s="10" customFormat="1" ht="12.75" customHeight="1">
      <c r="A102" s="27"/>
      <c r="B102" s="53" t="s">
        <v>260</v>
      </c>
      <c r="C102" s="54" t="s">
        <v>261</v>
      </c>
      <c r="D102" s="55">
        <v>36582838</v>
      </c>
      <c r="E102" s="56">
        <v>0</v>
      </c>
      <c r="F102" s="56">
        <v>21840500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12012275</v>
      </c>
      <c r="N102" s="57">
        <v>0</v>
      </c>
      <c r="O102" s="56">
        <v>0</v>
      </c>
      <c r="P102" s="56">
        <v>0</v>
      </c>
      <c r="Q102" s="56">
        <v>0</v>
      </c>
      <c r="R102" s="56">
        <v>546013</v>
      </c>
      <c r="S102" s="56">
        <v>0</v>
      </c>
      <c r="T102" s="56">
        <v>764418</v>
      </c>
      <c r="U102" s="56">
        <v>2074848</v>
      </c>
      <c r="V102" s="57">
        <v>546013</v>
      </c>
      <c r="W102" s="58">
        <v>0</v>
      </c>
      <c r="X102" s="57">
        <v>0</v>
      </c>
      <c r="Y102" s="59">
        <v>74366905</v>
      </c>
      <c r="Z102" s="58">
        <v>42042963</v>
      </c>
      <c r="AA102" s="57">
        <v>0</v>
      </c>
      <c r="AB102" s="57">
        <v>3385279</v>
      </c>
      <c r="AC102" s="60">
        <v>45428242</v>
      </c>
    </row>
    <row r="103" spans="1:29" s="10" customFormat="1" ht="12.75" customHeight="1">
      <c r="A103" s="27"/>
      <c r="B103" s="53" t="s">
        <v>262</v>
      </c>
      <c r="C103" s="54" t="s">
        <v>263</v>
      </c>
      <c r="D103" s="55">
        <v>9109511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36660228</v>
      </c>
      <c r="N103" s="57">
        <v>0</v>
      </c>
      <c r="O103" s="56">
        <v>0</v>
      </c>
      <c r="P103" s="56">
        <v>14039294</v>
      </c>
      <c r="Q103" s="56">
        <v>0</v>
      </c>
      <c r="R103" s="56">
        <v>0</v>
      </c>
      <c r="S103" s="56">
        <v>427703</v>
      </c>
      <c r="T103" s="56">
        <v>876316</v>
      </c>
      <c r="U103" s="56">
        <v>2527334</v>
      </c>
      <c r="V103" s="57">
        <v>3710459</v>
      </c>
      <c r="W103" s="58">
        <v>0</v>
      </c>
      <c r="X103" s="57">
        <v>0</v>
      </c>
      <c r="Y103" s="59">
        <v>67350845</v>
      </c>
      <c r="Z103" s="58">
        <v>48755419</v>
      </c>
      <c r="AA103" s="57">
        <v>0</v>
      </c>
      <c r="AB103" s="57">
        <v>4086863</v>
      </c>
      <c r="AC103" s="60">
        <v>52842282</v>
      </c>
    </row>
    <row r="104" spans="1:29" s="10" customFormat="1" ht="12.75" customHeight="1">
      <c r="A104" s="27"/>
      <c r="B104" s="53" t="s">
        <v>264</v>
      </c>
      <c r="C104" s="54" t="s">
        <v>265</v>
      </c>
      <c r="D104" s="55">
        <v>16735988</v>
      </c>
      <c r="E104" s="56">
        <v>0</v>
      </c>
      <c r="F104" s="56">
        <v>0</v>
      </c>
      <c r="G104" s="56">
        <v>509203</v>
      </c>
      <c r="H104" s="56">
        <v>0</v>
      </c>
      <c r="I104" s="56">
        <v>509203</v>
      </c>
      <c r="J104" s="56">
        <v>0</v>
      </c>
      <c r="K104" s="56">
        <v>0</v>
      </c>
      <c r="L104" s="56">
        <v>0</v>
      </c>
      <c r="M104" s="56">
        <v>16268630</v>
      </c>
      <c r="N104" s="57">
        <v>0</v>
      </c>
      <c r="O104" s="56">
        <v>0</v>
      </c>
      <c r="P104" s="56">
        <v>3717183</v>
      </c>
      <c r="Q104" s="56">
        <v>0</v>
      </c>
      <c r="R104" s="56">
        <v>0</v>
      </c>
      <c r="S104" s="56">
        <v>2036814</v>
      </c>
      <c r="T104" s="56">
        <v>1527610</v>
      </c>
      <c r="U104" s="56">
        <v>2263126</v>
      </c>
      <c r="V104" s="57">
        <v>0</v>
      </c>
      <c r="W104" s="58">
        <v>1144743</v>
      </c>
      <c r="X104" s="57">
        <v>0</v>
      </c>
      <c r="Y104" s="59">
        <v>44712500</v>
      </c>
      <c r="Z104" s="58">
        <v>32834883</v>
      </c>
      <c r="AA104" s="57">
        <v>0</v>
      </c>
      <c r="AB104" s="57">
        <v>4073625</v>
      </c>
      <c r="AC104" s="60">
        <v>36908508</v>
      </c>
    </row>
    <row r="105" spans="1:29" s="10" customFormat="1" ht="12.75" customHeight="1">
      <c r="A105" s="27"/>
      <c r="B105" s="53" t="s">
        <v>266</v>
      </c>
      <c r="C105" s="54" t="s">
        <v>267</v>
      </c>
      <c r="D105" s="55">
        <v>13220496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10654504</v>
      </c>
      <c r="N105" s="57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441000</v>
      </c>
      <c r="T105" s="56">
        <v>220500</v>
      </c>
      <c r="U105" s="56">
        <v>551250</v>
      </c>
      <c r="V105" s="57">
        <v>0</v>
      </c>
      <c r="W105" s="58">
        <v>1984250</v>
      </c>
      <c r="X105" s="57">
        <v>0</v>
      </c>
      <c r="Y105" s="59">
        <v>27072000</v>
      </c>
      <c r="Z105" s="58">
        <v>23875000</v>
      </c>
      <c r="AA105" s="57">
        <v>0</v>
      </c>
      <c r="AB105" s="57">
        <v>0</v>
      </c>
      <c r="AC105" s="60">
        <v>23875000</v>
      </c>
    </row>
    <row r="106" spans="1:29" s="10" customFormat="1" ht="12.75" customHeight="1">
      <c r="A106" s="27"/>
      <c r="B106" s="53" t="s">
        <v>268</v>
      </c>
      <c r="C106" s="54" t="s">
        <v>269</v>
      </c>
      <c r="D106" s="55">
        <v>28016450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577500</v>
      </c>
      <c r="M106" s="56">
        <v>0</v>
      </c>
      <c r="N106" s="57">
        <v>0</v>
      </c>
      <c r="O106" s="56">
        <v>0</v>
      </c>
      <c r="P106" s="56">
        <v>0</v>
      </c>
      <c r="Q106" s="56">
        <v>0</v>
      </c>
      <c r="R106" s="56">
        <v>325000</v>
      </c>
      <c r="S106" s="56">
        <v>590075</v>
      </c>
      <c r="T106" s="56">
        <v>1531223</v>
      </c>
      <c r="U106" s="56">
        <v>919100</v>
      </c>
      <c r="V106" s="57">
        <v>4885000</v>
      </c>
      <c r="W106" s="58">
        <v>0</v>
      </c>
      <c r="X106" s="57">
        <v>0</v>
      </c>
      <c r="Y106" s="59">
        <v>36844348</v>
      </c>
      <c r="Z106" s="58">
        <v>28016450</v>
      </c>
      <c r="AA106" s="57">
        <v>0</v>
      </c>
      <c r="AB106" s="57">
        <v>8250398</v>
      </c>
      <c r="AC106" s="60">
        <v>36266848</v>
      </c>
    </row>
    <row r="107" spans="1:29" s="10" customFormat="1" ht="12.75" customHeight="1">
      <c r="A107" s="27"/>
      <c r="B107" s="53" t="s">
        <v>78</v>
      </c>
      <c r="C107" s="54" t="s">
        <v>79</v>
      </c>
      <c r="D107" s="55">
        <v>123356500</v>
      </c>
      <c r="E107" s="56">
        <v>0</v>
      </c>
      <c r="F107" s="56">
        <v>88763200</v>
      </c>
      <c r="G107" s="56">
        <v>257051900</v>
      </c>
      <c r="H107" s="56">
        <v>60482400</v>
      </c>
      <c r="I107" s="56">
        <v>0</v>
      </c>
      <c r="J107" s="56">
        <v>0</v>
      </c>
      <c r="K107" s="56">
        <v>5000000</v>
      </c>
      <c r="L107" s="56">
        <v>6888000</v>
      </c>
      <c r="M107" s="56">
        <v>34319000</v>
      </c>
      <c r="N107" s="57">
        <v>0</v>
      </c>
      <c r="O107" s="56">
        <v>0</v>
      </c>
      <c r="P107" s="56">
        <v>19980000</v>
      </c>
      <c r="Q107" s="56">
        <v>0</v>
      </c>
      <c r="R107" s="56">
        <v>899800</v>
      </c>
      <c r="S107" s="56">
        <v>550000</v>
      </c>
      <c r="T107" s="56">
        <v>1199000</v>
      </c>
      <c r="U107" s="56">
        <v>33886100</v>
      </c>
      <c r="V107" s="57">
        <v>22000000</v>
      </c>
      <c r="W107" s="58">
        <v>0</v>
      </c>
      <c r="X107" s="57">
        <v>0</v>
      </c>
      <c r="Y107" s="59">
        <v>654375900</v>
      </c>
      <c r="Z107" s="58">
        <v>173375900</v>
      </c>
      <c r="AA107" s="57">
        <v>154000000</v>
      </c>
      <c r="AB107" s="57">
        <v>327000000</v>
      </c>
      <c r="AC107" s="60">
        <v>654375900</v>
      </c>
    </row>
    <row r="108" spans="1:29" s="10" customFormat="1" ht="12.75" customHeight="1">
      <c r="A108" s="27"/>
      <c r="B108" s="53" t="s">
        <v>270</v>
      </c>
      <c r="C108" s="54" t="s">
        <v>271</v>
      </c>
      <c r="D108" s="55">
        <v>29434700</v>
      </c>
      <c r="E108" s="56">
        <v>0</v>
      </c>
      <c r="F108" s="56">
        <v>3365000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20800000</v>
      </c>
      <c r="N108" s="57">
        <v>0</v>
      </c>
      <c r="O108" s="56">
        <v>0</v>
      </c>
      <c r="P108" s="56">
        <v>3500000</v>
      </c>
      <c r="Q108" s="56">
        <v>0</v>
      </c>
      <c r="R108" s="56">
        <v>0</v>
      </c>
      <c r="S108" s="56">
        <v>2130000</v>
      </c>
      <c r="T108" s="56">
        <v>310000</v>
      </c>
      <c r="U108" s="56">
        <v>740000</v>
      </c>
      <c r="V108" s="57">
        <v>0</v>
      </c>
      <c r="W108" s="58">
        <v>0</v>
      </c>
      <c r="X108" s="57">
        <v>0</v>
      </c>
      <c r="Y108" s="59">
        <v>60279700</v>
      </c>
      <c r="Z108" s="58">
        <v>43534700</v>
      </c>
      <c r="AA108" s="57">
        <v>0</v>
      </c>
      <c r="AB108" s="57">
        <v>0</v>
      </c>
      <c r="AC108" s="60">
        <v>43534700</v>
      </c>
    </row>
    <row r="109" spans="1:29" s="10" customFormat="1" ht="12.75" customHeight="1">
      <c r="A109" s="27"/>
      <c r="B109" s="53" t="s">
        <v>272</v>
      </c>
      <c r="C109" s="54" t="s">
        <v>273</v>
      </c>
      <c r="D109" s="55">
        <v>20080000</v>
      </c>
      <c r="E109" s="56">
        <v>0</v>
      </c>
      <c r="F109" s="56">
        <v>13150000</v>
      </c>
      <c r="G109" s="56">
        <v>0</v>
      </c>
      <c r="H109" s="56">
        <v>0</v>
      </c>
      <c r="I109" s="56">
        <v>50000</v>
      </c>
      <c r="J109" s="56">
        <v>0</v>
      </c>
      <c r="K109" s="56">
        <v>0</v>
      </c>
      <c r="L109" s="56">
        <v>0</v>
      </c>
      <c r="M109" s="56">
        <v>0</v>
      </c>
      <c r="N109" s="57">
        <v>0</v>
      </c>
      <c r="O109" s="56">
        <v>0</v>
      </c>
      <c r="P109" s="56">
        <v>0</v>
      </c>
      <c r="Q109" s="56">
        <v>0</v>
      </c>
      <c r="R109" s="56">
        <v>250000</v>
      </c>
      <c r="S109" s="56">
        <v>160000</v>
      </c>
      <c r="T109" s="56">
        <v>295000</v>
      </c>
      <c r="U109" s="56">
        <v>420000</v>
      </c>
      <c r="V109" s="57">
        <v>1800000</v>
      </c>
      <c r="W109" s="58">
        <v>0</v>
      </c>
      <c r="X109" s="57">
        <v>0</v>
      </c>
      <c r="Y109" s="59">
        <v>36205000</v>
      </c>
      <c r="Z109" s="58">
        <v>33320000</v>
      </c>
      <c r="AA109" s="57">
        <v>0</v>
      </c>
      <c r="AB109" s="57">
        <v>2575000</v>
      </c>
      <c r="AC109" s="60">
        <v>35895000</v>
      </c>
    </row>
    <row r="110" spans="1:29" s="10" customFormat="1" ht="12.75" customHeight="1">
      <c r="A110" s="27"/>
      <c r="B110" s="53" t="s">
        <v>274</v>
      </c>
      <c r="C110" s="54" t="s">
        <v>275</v>
      </c>
      <c r="D110" s="55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3804079</v>
      </c>
      <c r="N110" s="57">
        <v>0</v>
      </c>
      <c r="O110" s="56">
        <v>0</v>
      </c>
      <c r="P110" s="56">
        <v>0</v>
      </c>
      <c r="Q110" s="56">
        <v>0</v>
      </c>
      <c r="R110" s="56">
        <v>475000</v>
      </c>
      <c r="S110" s="56">
        <v>0</v>
      </c>
      <c r="T110" s="56">
        <v>0</v>
      </c>
      <c r="U110" s="56">
        <v>0</v>
      </c>
      <c r="V110" s="57">
        <v>0</v>
      </c>
      <c r="W110" s="58">
        <v>0</v>
      </c>
      <c r="X110" s="57">
        <v>0</v>
      </c>
      <c r="Y110" s="59">
        <v>4279079</v>
      </c>
      <c r="Z110" s="58">
        <v>0</v>
      </c>
      <c r="AA110" s="57">
        <v>0</v>
      </c>
      <c r="AB110" s="57">
        <v>0</v>
      </c>
      <c r="AC110" s="60">
        <v>0</v>
      </c>
    </row>
    <row r="111" spans="1:29" s="10" customFormat="1" ht="12.75" customHeight="1">
      <c r="A111" s="27"/>
      <c r="B111" s="53" t="s">
        <v>276</v>
      </c>
      <c r="C111" s="54" t="s">
        <v>277</v>
      </c>
      <c r="D111" s="55">
        <v>23541800</v>
      </c>
      <c r="E111" s="56">
        <v>0</v>
      </c>
      <c r="F111" s="56">
        <v>3000000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11500000</v>
      </c>
      <c r="N111" s="57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7">
        <v>0</v>
      </c>
      <c r="W111" s="58">
        <v>0</v>
      </c>
      <c r="X111" s="57">
        <v>0</v>
      </c>
      <c r="Y111" s="59">
        <v>38041800</v>
      </c>
      <c r="Z111" s="58">
        <v>35041800</v>
      </c>
      <c r="AA111" s="57">
        <v>0</v>
      </c>
      <c r="AB111" s="57">
        <v>0</v>
      </c>
      <c r="AC111" s="60">
        <v>35041800</v>
      </c>
    </row>
    <row r="112" spans="1:29" s="10" customFormat="1" ht="12.75" customHeight="1">
      <c r="A112" s="27"/>
      <c r="B112" s="53" t="s">
        <v>278</v>
      </c>
      <c r="C112" s="54" t="s">
        <v>279</v>
      </c>
      <c r="D112" s="55">
        <v>104115144</v>
      </c>
      <c r="E112" s="56">
        <v>5500008</v>
      </c>
      <c r="F112" s="56">
        <v>100764684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22149996</v>
      </c>
      <c r="N112" s="57">
        <v>0</v>
      </c>
      <c r="O112" s="56">
        <v>0</v>
      </c>
      <c r="P112" s="56">
        <v>7500012</v>
      </c>
      <c r="Q112" s="56">
        <v>0</v>
      </c>
      <c r="R112" s="56">
        <v>0</v>
      </c>
      <c r="S112" s="56">
        <v>0</v>
      </c>
      <c r="T112" s="56">
        <v>500016</v>
      </c>
      <c r="U112" s="56">
        <v>1774104</v>
      </c>
      <c r="V112" s="57">
        <v>2499996</v>
      </c>
      <c r="W112" s="58">
        <v>0</v>
      </c>
      <c r="X112" s="57">
        <v>0</v>
      </c>
      <c r="Y112" s="59">
        <v>244803960</v>
      </c>
      <c r="Z112" s="58">
        <v>59239596</v>
      </c>
      <c r="AA112" s="57">
        <v>42000000</v>
      </c>
      <c r="AB112" s="57">
        <v>143564364</v>
      </c>
      <c r="AC112" s="60">
        <v>244803960</v>
      </c>
    </row>
    <row r="113" spans="1:29" s="10" customFormat="1" ht="12.75" customHeight="1">
      <c r="A113" s="27"/>
      <c r="B113" s="53" t="s">
        <v>280</v>
      </c>
      <c r="C113" s="54" t="s">
        <v>281</v>
      </c>
      <c r="D113" s="55">
        <v>28557593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13570407</v>
      </c>
      <c r="N113" s="57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400000</v>
      </c>
      <c r="T113" s="56">
        <v>580000</v>
      </c>
      <c r="U113" s="56">
        <v>150000</v>
      </c>
      <c r="V113" s="57">
        <v>6000000</v>
      </c>
      <c r="W113" s="58">
        <v>0</v>
      </c>
      <c r="X113" s="57">
        <v>0</v>
      </c>
      <c r="Y113" s="59">
        <v>49258000</v>
      </c>
      <c r="Z113" s="58">
        <v>33628000</v>
      </c>
      <c r="AA113" s="57">
        <v>0</v>
      </c>
      <c r="AB113" s="57">
        <v>15630000</v>
      </c>
      <c r="AC113" s="60">
        <v>49258000</v>
      </c>
    </row>
    <row r="114" spans="1:29" s="10" customFormat="1" ht="12.75" customHeight="1">
      <c r="A114" s="27"/>
      <c r="B114" s="53" t="s">
        <v>282</v>
      </c>
      <c r="C114" s="54" t="s">
        <v>283</v>
      </c>
      <c r="D114" s="55">
        <v>29143712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7">
        <v>0</v>
      </c>
      <c r="O114" s="56">
        <v>0</v>
      </c>
      <c r="P114" s="56">
        <v>0</v>
      </c>
      <c r="Q114" s="56">
        <v>0</v>
      </c>
      <c r="R114" s="56">
        <v>194688</v>
      </c>
      <c r="S114" s="56">
        <v>876096</v>
      </c>
      <c r="T114" s="56">
        <v>891238</v>
      </c>
      <c r="U114" s="56">
        <v>4326400</v>
      </c>
      <c r="V114" s="57">
        <v>1276288</v>
      </c>
      <c r="W114" s="58">
        <v>0</v>
      </c>
      <c r="X114" s="57">
        <v>0</v>
      </c>
      <c r="Y114" s="59">
        <v>36708422</v>
      </c>
      <c r="Z114" s="58">
        <v>27250912</v>
      </c>
      <c r="AA114" s="57">
        <v>0</v>
      </c>
      <c r="AB114" s="57">
        <v>9176294</v>
      </c>
      <c r="AC114" s="60">
        <v>36427206</v>
      </c>
    </row>
    <row r="115" spans="1:29" s="10" customFormat="1" ht="12.75" customHeight="1">
      <c r="A115" s="27"/>
      <c r="B115" s="53" t="s">
        <v>284</v>
      </c>
      <c r="C115" s="54" t="s">
        <v>285</v>
      </c>
      <c r="D115" s="55">
        <v>35082830</v>
      </c>
      <c r="E115" s="56">
        <v>0</v>
      </c>
      <c r="F115" s="56">
        <v>21947967</v>
      </c>
      <c r="G115" s="56">
        <v>0</v>
      </c>
      <c r="H115" s="56">
        <v>0</v>
      </c>
      <c r="I115" s="56">
        <v>1477057</v>
      </c>
      <c r="J115" s="56">
        <v>0</v>
      </c>
      <c r="K115" s="56">
        <v>0</v>
      </c>
      <c r="L115" s="56">
        <v>0</v>
      </c>
      <c r="M115" s="56">
        <v>38392531</v>
      </c>
      <c r="N115" s="57">
        <v>0</v>
      </c>
      <c r="O115" s="56">
        <v>0</v>
      </c>
      <c r="P115" s="56">
        <v>4376464</v>
      </c>
      <c r="Q115" s="56">
        <v>0</v>
      </c>
      <c r="R115" s="56">
        <v>601764</v>
      </c>
      <c r="S115" s="56">
        <v>547058</v>
      </c>
      <c r="T115" s="56">
        <v>1520821</v>
      </c>
      <c r="U115" s="56">
        <v>4649993</v>
      </c>
      <c r="V115" s="57">
        <v>2461761</v>
      </c>
      <c r="W115" s="58">
        <v>0</v>
      </c>
      <c r="X115" s="57">
        <v>0</v>
      </c>
      <c r="Y115" s="59">
        <v>111058246</v>
      </c>
      <c r="Z115" s="58">
        <v>16570388</v>
      </c>
      <c r="AA115" s="57">
        <v>0</v>
      </c>
      <c r="AB115" s="57">
        <v>87923162</v>
      </c>
      <c r="AC115" s="60">
        <v>104493550</v>
      </c>
    </row>
    <row r="116" spans="1:29" s="10" customFormat="1" ht="12.75" customHeight="1">
      <c r="A116" s="27"/>
      <c r="B116" s="53" t="s">
        <v>286</v>
      </c>
      <c r="C116" s="54" t="s">
        <v>287</v>
      </c>
      <c r="D116" s="55">
        <v>14933741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9722513</v>
      </c>
      <c r="N116" s="57">
        <v>0</v>
      </c>
      <c r="O116" s="56">
        <v>0</v>
      </c>
      <c r="P116" s="56">
        <v>12916042</v>
      </c>
      <c r="Q116" s="56">
        <v>0</v>
      </c>
      <c r="R116" s="56">
        <v>2527409</v>
      </c>
      <c r="S116" s="56">
        <v>0</v>
      </c>
      <c r="T116" s="56">
        <v>358870</v>
      </c>
      <c r="U116" s="56">
        <v>1285562</v>
      </c>
      <c r="V116" s="57">
        <v>4310817</v>
      </c>
      <c r="W116" s="58">
        <v>1094116</v>
      </c>
      <c r="X116" s="57">
        <v>0</v>
      </c>
      <c r="Y116" s="59">
        <v>47149070</v>
      </c>
      <c r="Z116" s="58">
        <v>23876562</v>
      </c>
      <c r="AA116" s="57">
        <v>0</v>
      </c>
      <c r="AB116" s="57">
        <v>21092615</v>
      </c>
      <c r="AC116" s="60">
        <v>44969177</v>
      </c>
    </row>
    <row r="117" spans="1:29" s="10" customFormat="1" ht="12.75" customHeight="1">
      <c r="A117" s="27"/>
      <c r="B117" s="53" t="s">
        <v>288</v>
      </c>
      <c r="C117" s="54" t="s">
        <v>289</v>
      </c>
      <c r="D117" s="55">
        <v>43281000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6000000</v>
      </c>
      <c r="N117" s="57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7">
        <v>0</v>
      </c>
      <c r="W117" s="58">
        <v>0</v>
      </c>
      <c r="X117" s="57">
        <v>0</v>
      </c>
      <c r="Y117" s="59">
        <v>49281000</v>
      </c>
      <c r="Z117" s="58">
        <v>49281000</v>
      </c>
      <c r="AA117" s="57">
        <v>0</v>
      </c>
      <c r="AB117" s="57">
        <v>0</v>
      </c>
      <c r="AC117" s="60">
        <v>49281000</v>
      </c>
    </row>
    <row r="118" spans="1:29" s="10" customFormat="1" ht="12.75" customHeight="1">
      <c r="A118" s="27"/>
      <c r="B118" s="53" t="s">
        <v>290</v>
      </c>
      <c r="C118" s="54" t="s">
        <v>291</v>
      </c>
      <c r="D118" s="55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31160764</v>
      </c>
      <c r="N118" s="57">
        <v>0</v>
      </c>
      <c r="O118" s="56">
        <v>0</v>
      </c>
      <c r="P118" s="56">
        <v>7658812</v>
      </c>
      <c r="Q118" s="56">
        <v>0</v>
      </c>
      <c r="R118" s="56">
        <v>106397</v>
      </c>
      <c r="S118" s="56">
        <v>1268173</v>
      </c>
      <c r="T118" s="56">
        <v>982766</v>
      </c>
      <c r="U118" s="56">
        <v>1000773</v>
      </c>
      <c r="V118" s="57">
        <v>1094116</v>
      </c>
      <c r="W118" s="58">
        <v>0</v>
      </c>
      <c r="X118" s="57">
        <v>0</v>
      </c>
      <c r="Y118" s="59">
        <v>43271801</v>
      </c>
      <c r="Z118" s="58">
        <v>30559000</v>
      </c>
      <c r="AA118" s="57">
        <v>0</v>
      </c>
      <c r="AB118" s="57">
        <v>12712801</v>
      </c>
      <c r="AC118" s="60">
        <v>43271801</v>
      </c>
    </row>
    <row r="119" spans="1:29" s="10" customFormat="1" ht="12.75" customHeight="1">
      <c r="A119" s="27"/>
      <c r="B119" s="53" t="s">
        <v>292</v>
      </c>
      <c r="C119" s="54" t="s">
        <v>293</v>
      </c>
      <c r="D119" s="55">
        <v>39876871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41000000</v>
      </c>
      <c r="N119" s="57">
        <v>0</v>
      </c>
      <c r="O119" s="56">
        <v>0</v>
      </c>
      <c r="P119" s="56">
        <v>0</v>
      </c>
      <c r="Q119" s="56">
        <v>0</v>
      </c>
      <c r="R119" s="56">
        <v>1570000</v>
      </c>
      <c r="S119" s="56">
        <v>1200000</v>
      </c>
      <c r="T119" s="56">
        <v>2000000</v>
      </c>
      <c r="U119" s="56">
        <v>4550000</v>
      </c>
      <c r="V119" s="57">
        <v>2500000</v>
      </c>
      <c r="W119" s="58">
        <v>0</v>
      </c>
      <c r="X119" s="57">
        <v>0</v>
      </c>
      <c r="Y119" s="59">
        <v>92696871</v>
      </c>
      <c r="Z119" s="58">
        <v>65797950</v>
      </c>
      <c r="AA119" s="57">
        <v>0</v>
      </c>
      <c r="AB119" s="57">
        <v>26898921</v>
      </c>
      <c r="AC119" s="60">
        <v>92696871</v>
      </c>
    </row>
    <row r="120" spans="1:29" s="10" customFormat="1" ht="12.75" customHeight="1">
      <c r="A120" s="27"/>
      <c r="B120" s="53" t="s">
        <v>294</v>
      </c>
      <c r="C120" s="54" t="s">
        <v>295</v>
      </c>
      <c r="D120" s="55">
        <v>107547001</v>
      </c>
      <c r="E120" s="56">
        <v>0</v>
      </c>
      <c r="F120" s="56">
        <v>12300000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7400000</v>
      </c>
      <c r="N120" s="57">
        <v>0</v>
      </c>
      <c r="O120" s="56">
        <v>0</v>
      </c>
      <c r="P120" s="56">
        <v>20000</v>
      </c>
      <c r="Q120" s="56">
        <v>0</v>
      </c>
      <c r="R120" s="56">
        <v>0</v>
      </c>
      <c r="S120" s="56">
        <v>0</v>
      </c>
      <c r="T120" s="56">
        <v>30000</v>
      </c>
      <c r="U120" s="56">
        <v>0</v>
      </c>
      <c r="V120" s="57">
        <v>400000</v>
      </c>
      <c r="W120" s="58">
        <v>0</v>
      </c>
      <c r="X120" s="57">
        <v>0</v>
      </c>
      <c r="Y120" s="59">
        <v>127697001</v>
      </c>
      <c r="Z120" s="58">
        <v>72707001</v>
      </c>
      <c r="AA120" s="57">
        <v>0</v>
      </c>
      <c r="AB120" s="57">
        <v>54990000</v>
      </c>
      <c r="AC120" s="60">
        <v>127697001</v>
      </c>
    </row>
    <row r="121" spans="1:29" s="10" customFormat="1" ht="12.75" customHeight="1">
      <c r="A121" s="27"/>
      <c r="B121" s="53" t="s">
        <v>296</v>
      </c>
      <c r="C121" s="54" t="s">
        <v>297</v>
      </c>
      <c r="D121" s="55">
        <v>102603806</v>
      </c>
      <c r="E121" s="56">
        <v>1</v>
      </c>
      <c r="F121" s="56">
        <v>8786451</v>
      </c>
      <c r="G121" s="56">
        <v>0</v>
      </c>
      <c r="H121" s="56">
        <v>0</v>
      </c>
      <c r="I121" s="56">
        <v>0</v>
      </c>
      <c r="J121" s="56">
        <v>15</v>
      </c>
      <c r="K121" s="56">
        <v>0</v>
      </c>
      <c r="L121" s="56">
        <v>0</v>
      </c>
      <c r="M121" s="56">
        <v>3</v>
      </c>
      <c r="N121" s="57">
        <v>0</v>
      </c>
      <c r="O121" s="56">
        <v>0</v>
      </c>
      <c r="P121" s="56">
        <v>2</v>
      </c>
      <c r="Q121" s="56">
        <v>0</v>
      </c>
      <c r="R121" s="56">
        <v>0</v>
      </c>
      <c r="S121" s="56">
        <v>0</v>
      </c>
      <c r="T121" s="56">
        <v>935001</v>
      </c>
      <c r="U121" s="56">
        <v>19</v>
      </c>
      <c r="V121" s="57">
        <v>1</v>
      </c>
      <c r="W121" s="58">
        <v>0</v>
      </c>
      <c r="X121" s="57">
        <v>0</v>
      </c>
      <c r="Y121" s="59">
        <v>112325299</v>
      </c>
      <c r="Z121" s="58">
        <v>102603815</v>
      </c>
      <c r="AA121" s="57">
        <v>39</v>
      </c>
      <c r="AB121" s="57">
        <v>9721445</v>
      </c>
      <c r="AC121" s="60">
        <v>112325299</v>
      </c>
    </row>
    <row r="122" spans="1:29" s="10" customFormat="1" ht="12.75" customHeight="1">
      <c r="A122" s="27"/>
      <c r="B122" s="53" t="s">
        <v>298</v>
      </c>
      <c r="C122" s="54" t="s">
        <v>299</v>
      </c>
      <c r="D122" s="55">
        <v>34477650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7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7">
        <v>0</v>
      </c>
      <c r="W122" s="58">
        <v>0</v>
      </c>
      <c r="X122" s="57">
        <v>0</v>
      </c>
      <c r="Y122" s="59">
        <v>34477650</v>
      </c>
      <c r="Z122" s="58">
        <v>34477650</v>
      </c>
      <c r="AA122" s="57">
        <v>0</v>
      </c>
      <c r="AB122" s="57">
        <v>0</v>
      </c>
      <c r="AC122" s="60">
        <v>34477650</v>
      </c>
    </row>
    <row r="123" spans="1:29" s="10" customFormat="1" ht="12.75" customHeight="1">
      <c r="A123" s="27"/>
      <c r="B123" s="53" t="s">
        <v>300</v>
      </c>
      <c r="C123" s="54" t="s">
        <v>301</v>
      </c>
      <c r="D123" s="55">
        <v>115717014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2304347</v>
      </c>
      <c r="N123" s="57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1250000</v>
      </c>
      <c r="T123" s="56">
        <v>1420000</v>
      </c>
      <c r="U123" s="56">
        <v>200000</v>
      </c>
      <c r="V123" s="57">
        <v>5000000</v>
      </c>
      <c r="W123" s="58">
        <v>0</v>
      </c>
      <c r="X123" s="57">
        <v>0</v>
      </c>
      <c r="Y123" s="59">
        <v>125891361</v>
      </c>
      <c r="Z123" s="58">
        <v>33653400</v>
      </c>
      <c r="AA123" s="57">
        <v>0</v>
      </c>
      <c r="AB123" s="57">
        <v>92237961</v>
      </c>
      <c r="AC123" s="60">
        <v>125891361</v>
      </c>
    </row>
    <row r="124" spans="1:29" s="10" customFormat="1" ht="12.75" customHeight="1">
      <c r="A124" s="27"/>
      <c r="B124" s="53" t="s">
        <v>302</v>
      </c>
      <c r="C124" s="54" t="s">
        <v>303</v>
      </c>
      <c r="D124" s="55">
        <v>1600000</v>
      </c>
      <c r="E124" s="56">
        <v>0</v>
      </c>
      <c r="F124" s="56">
        <v>5787000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16695000</v>
      </c>
      <c r="N124" s="57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7">
        <v>0</v>
      </c>
      <c r="W124" s="58">
        <v>0</v>
      </c>
      <c r="X124" s="57">
        <v>0</v>
      </c>
      <c r="Y124" s="59">
        <v>24082000</v>
      </c>
      <c r="Z124" s="58">
        <v>18295000</v>
      </c>
      <c r="AA124" s="57">
        <v>0</v>
      </c>
      <c r="AB124" s="57">
        <v>0</v>
      </c>
      <c r="AC124" s="60">
        <v>18295000</v>
      </c>
    </row>
    <row r="125" spans="1:29" s="10" customFormat="1" ht="12.75" customHeight="1">
      <c r="A125" s="27"/>
      <c r="B125" s="53" t="s">
        <v>304</v>
      </c>
      <c r="C125" s="54" t="s">
        <v>305</v>
      </c>
      <c r="D125" s="55">
        <v>191603220</v>
      </c>
      <c r="E125" s="56">
        <v>0</v>
      </c>
      <c r="F125" s="56">
        <v>12200000</v>
      </c>
      <c r="G125" s="56">
        <v>12000000</v>
      </c>
      <c r="H125" s="56">
        <v>0</v>
      </c>
      <c r="I125" s="56">
        <v>10000000</v>
      </c>
      <c r="J125" s="56">
        <v>0</v>
      </c>
      <c r="K125" s="56">
        <v>0</v>
      </c>
      <c r="L125" s="56">
        <v>0</v>
      </c>
      <c r="M125" s="56">
        <v>0</v>
      </c>
      <c r="N125" s="57">
        <v>0</v>
      </c>
      <c r="O125" s="56">
        <v>0</v>
      </c>
      <c r="P125" s="56">
        <v>0</v>
      </c>
      <c r="Q125" s="56">
        <v>0</v>
      </c>
      <c r="R125" s="56">
        <v>2600000</v>
      </c>
      <c r="S125" s="56">
        <v>870000</v>
      </c>
      <c r="T125" s="56">
        <v>300000</v>
      </c>
      <c r="U125" s="56">
        <v>2100000</v>
      </c>
      <c r="V125" s="57">
        <v>0</v>
      </c>
      <c r="W125" s="58">
        <v>0</v>
      </c>
      <c r="X125" s="57">
        <v>0</v>
      </c>
      <c r="Y125" s="59">
        <v>231673220</v>
      </c>
      <c r="Z125" s="58">
        <v>113912000</v>
      </c>
      <c r="AA125" s="57">
        <v>0</v>
      </c>
      <c r="AB125" s="57">
        <v>117761220</v>
      </c>
      <c r="AC125" s="60">
        <v>231673220</v>
      </c>
    </row>
    <row r="126" spans="1:29" s="10" customFormat="1" ht="12.75" customHeight="1">
      <c r="A126" s="27"/>
      <c r="B126" s="53" t="s">
        <v>306</v>
      </c>
      <c r="C126" s="54" t="s">
        <v>307</v>
      </c>
      <c r="D126" s="55">
        <v>61400004</v>
      </c>
      <c r="E126" s="56">
        <v>10100004</v>
      </c>
      <c r="F126" s="56">
        <v>41970000</v>
      </c>
      <c r="G126" s="56">
        <v>0</v>
      </c>
      <c r="H126" s="56">
        <v>0</v>
      </c>
      <c r="I126" s="56">
        <v>15999996</v>
      </c>
      <c r="J126" s="56">
        <v>0</v>
      </c>
      <c r="K126" s="56">
        <v>0</v>
      </c>
      <c r="L126" s="56">
        <v>0</v>
      </c>
      <c r="M126" s="56">
        <v>42600012</v>
      </c>
      <c r="N126" s="57">
        <v>0</v>
      </c>
      <c r="O126" s="56">
        <v>0</v>
      </c>
      <c r="P126" s="56">
        <v>68089992</v>
      </c>
      <c r="Q126" s="56">
        <v>0</v>
      </c>
      <c r="R126" s="56">
        <v>363936</v>
      </c>
      <c r="S126" s="56">
        <v>6750000</v>
      </c>
      <c r="T126" s="56">
        <v>164988</v>
      </c>
      <c r="U126" s="56">
        <v>5059992</v>
      </c>
      <c r="V126" s="57">
        <v>15399996</v>
      </c>
      <c r="W126" s="58">
        <v>3000000</v>
      </c>
      <c r="X126" s="57">
        <v>0</v>
      </c>
      <c r="Y126" s="59">
        <v>270898920</v>
      </c>
      <c r="Z126" s="58">
        <v>77500008</v>
      </c>
      <c r="AA126" s="57">
        <v>0</v>
      </c>
      <c r="AB126" s="57">
        <v>193398912</v>
      </c>
      <c r="AC126" s="60">
        <v>270898920</v>
      </c>
    </row>
    <row r="127" spans="1:29" s="10" customFormat="1" ht="12.75" customHeight="1">
      <c r="A127" s="27"/>
      <c r="B127" s="53" t="s">
        <v>308</v>
      </c>
      <c r="C127" s="54" t="s">
        <v>309</v>
      </c>
      <c r="D127" s="55">
        <v>98992612</v>
      </c>
      <c r="E127" s="56">
        <v>0</v>
      </c>
      <c r="F127" s="56">
        <v>46000004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13396387</v>
      </c>
      <c r="N127" s="57">
        <v>0</v>
      </c>
      <c r="O127" s="56">
        <v>0</v>
      </c>
      <c r="P127" s="56">
        <v>39999996</v>
      </c>
      <c r="Q127" s="56">
        <v>0</v>
      </c>
      <c r="R127" s="56">
        <v>0</v>
      </c>
      <c r="S127" s="56">
        <v>0</v>
      </c>
      <c r="T127" s="56">
        <v>0</v>
      </c>
      <c r="U127" s="56">
        <v>9350000</v>
      </c>
      <c r="V127" s="57">
        <v>1000000</v>
      </c>
      <c r="W127" s="58">
        <v>0</v>
      </c>
      <c r="X127" s="57">
        <v>0</v>
      </c>
      <c r="Y127" s="59">
        <v>208738999</v>
      </c>
      <c r="Z127" s="58">
        <v>79596225</v>
      </c>
      <c r="AA127" s="57">
        <v>0</v>
      </c>
      <c r="AB127" s="57">
        <v>129142774</v>
      </c>
      <c r="AC127" s="60">
        <v>208738999</v>
      </c>
    </row>
    <row r="128" spans="1:29" s="10" customFormat="1" ht="12.75" customHeight="1">
      <c r="A128" s="27"/>
      <c r="B128" s="53" t="s">
        <v>310</v>
      </c>
      <c r="C128" s="54" t="s">
        <v>311</v>
      </c>
      <c r="D128" s="55">
        <v>10000000</v>
      </c>
      <c r="E128" s="56">
        <v>0</v>
      </c>
      <c r="F128" s="56">
        <v>33817980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35186651</v>
      </c>
      <c r="N128" s="57">
        <v>0</v>
      </c>
      <c r="O128" s="56">
        <v>0</v>
      </c>
      <c r="P128" s="56">
        <v>70000</v>
      </c>
      <c r="Q128" s="56">
        <v>0</v>
      </c>
      <c r="R128" s="56">
        <v>0</v>
      </c>
      <c r="S128" s="56">
        <v>2753380</v>
      </c>
      <c r="T128" s="56">
        <v>70000</v>
      </c>
      <c r="U128" s="56">
        <v>70000</v>
      </c>
      <c r="V128" s="57">
        <v>0</v>
      </c>
      <c r="W128" s="58">
        <v>0</v>
      </c>
      <c r="X128" s="57">
        <v>0</v>
      </c>
      <c r="Y128" s="59">
        <v>81968011</v>
      </c>
      <c r="Z128" s="58">
        <v>77956651</v>
      </c>
      <c r="AA128" s="57">
        <v>0</v>
      </c>
      <c r="AB128" s="57">
        <v>4011360</v>
      </c>
      <c r="AC128" s="60">
        <v>81968011</v>
      </c>
    </row>
    <row r="129" spans="1:29" s="10" customFormat="1" ht="12.75" customHeight="1">
      <c r="A129" s="27"/>
      <c r="B129" s="53" t="s">
        <v>312</v>
      </c>
      <c r="C129" s="54" t="s">
        <v>313</v>
      </c>
      <c r="D129" s="55">
        <v>45802400</v>
      </c>
      <c r="E129" s="56">
        <v>0</v>
      </c>
      <c r="F129" s="56">
        <v>10500000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7">
        <v>0</v>
      </c>
      <c r="O129" s="56">
        <v>0</v>
      </c>
      <c r="P129" s="56">
        <v>1500000</v>
      </c>
      <c r="Q129" s="56">
        <v>0</v>
      </c>
      <c r="R129" s="56">
        <v>0</v>
      </c>
      <c r="S129" s="56">
        <v>1174160</v>
      </c>
      <c r="T129" s="56">
        <v>315000</v>
      </c>
      <c r="U129" s="56">
        <v>600000</v>
      </c>
      <c r="V129" s="57">
        <v>700000</v>
      </c>
      <c r="W129" s="58">
        <v>0</v>
      </c>
      <c r="X129" s="57">
        <v>0</v>
      </c>
      <c r="Y129" s="59">
        <v>60591560</v>
      </c>
      <c r="Z129" s="58">
        <v>44802400</v>
      </c>
      <c r="AA129" s="57">
        <v>0</v>
      </c>
      <c r="AB129" s="57">
        <v>15789160</v>
      </c>
      <c r="AC129" s="60">
        <v>60591560</v>
      </c>
    </row>
    <row r="130" spans="1:29" s="10" customFormat="1" ht="12.75" customHeight="1">
      <c r="A130" s="27"/>
      <c r="B130" s="53" t="s">
        <v>80</v>
      </c>
      <c r="C130" s="54" t="s">
        <v>81</v>
      </c>
      <c r="D130" s="55">
        <v>296333714</v>
      </c>
      <c r="E130" s="56">
        <v>17100000</v>
      </c>
      <c r="F130" s="56">
        <v>36942500</v>
      </c>
      <c r="G130" s="56">
        <v>192611701</v>
      </c>
      <c r="H130" s="56">
        <v>0</v>
      </c>
      <c r="I130" s="56">
        <v>3150000</v>
      </c>
      <c r="J130" s="56">
        <v>0</v>
      </c>
      <c r="K130" s="56">
        <v>0</v>
      </c>
      <c r="L130" s="56">
        <v>1958775</v>
      </c>
      <c r="M130" s="56">
        <v>72164214</v>
      </c>
      <c r="N130" s="57">
        <v>0</v>
      </c>
      <c r="O130" s="56">
        <v>7400000</v>
      </c>
      <c r="P130" s="56">
        <v>6961540</v>
      </c>
      <c r="Q130" s="56">
        <v>0</v>
      </c>
      <c r="R130" s="56">
        <v>257123</v>
      </c>
      <c r="S130" s="56">
        <v>1305850</v>
      </c>
      <c r="T130" s="56">
        <v>1122340</v>
      </c>
      <c r="U130" s="56">
        <v>4505680</v>
      </c>
      <c r="V130" s="57">
        <v>0</v>
      </c>
      <c r="W130" s="58">
        <v>0</v>
      </c>
      <c r="X130" s="57">
        <v>0</v>
      </c>
      <c r="Y130" s="59">
        <v>641813437</v>
      </c>
      <c r="Z130" s="58">
        <v>531591450</v>
      </c>
      <c r="AA130" s="57">
        <v>0</v>
      </c>
      <c r="AB130" s="57">
        <v>110221987</v>
      </c>
      <c r="AC130" s="60">
        <v>641813437</v>
      </c>
    </row>
    <row r="131" spans="1:29" s="10" customFormat="1" ht="12.75" customHeight="1">
      <c r="A131" s="27"/>
      <c r="B131" s="53" t="s">
        <v>314</v>
      </c>
      <c r="C131" s="54" t="s">
        <v>315</v>
      </c>
      <c r="D131" s="55">
        <v>46000000</v>
      </c>
      <c r="E131" s="56">
        <v>37500000</v>
      </c>
      <c r="F131" s="56">
        <v>0</v>
      </c>
      <c r="G131" s="56">
        <v>0</v>
      </c>
      <c r="H131" s="56">
        <v>0</v>
      </c>
      <c r="I131" s="56">
        <v>205803</v>
      </c>
      <c r="J131" s="56">
        <v>0</v>
      </c>
      <c r="K131" s="56">
        <v>0</v>
      </c>
      <c r="L131" s="56">
        <v>0</v>
      </c>
      <c r="M131" s="56">
        <v>17546600</v>
      </c>
      <c r="N131" s="57">
        <v>0</v>
      </c>
      <c r="O131" s="56">
        <v>27500000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7">
        <v>0</v>
      </c>
      <c r="W131" s="58">
        <v>0</v>
      </c>
      <c r="X131" s="57">
        <v>0</v>
      </c>
      <c r="Y131" s="59">
        <v>128752403</v>
      </c>
      <c r="Z131" s="58">
        <v>63546600</v>
      </c>
      <c r="AA131" s="57">
        <v>0</v>
      </c>
      <c r="AB131" s="57">
        <v>65205803</v>
      </c>
      <c r="AC131" s="60">
        <v>128752403</v>
      </c>
    </row>
    <row r="132" spans="1:29" s="10" customFormat="1" ht="12.75" customHeight="1">
      <c r="A132" s="27"/>
      <c r="B132" s="53" t="s">
        <v>316</v>
      </c>
      <c r="C132" s="54" t="s">
        <v>317</v>
      </c>
      <c r="D132" s="55">
        <v>17582664</v>
      </c>
      <c r="E132" s="56">
        <v>0</v>
      </c>
      <c r="F132" s="56">
        <v>53138700</v>
      </c>
      <c r="G132" s="56">
        <v>94320000</v>
      </c>
      <c r="H132" s="56">
        <v>7000008</v>
      </c>
      <c r="I132" s="56">
        <v>2499996</v>
      </c>
      <c r="J132" s="56">
        <v>0</v>
      </c>
      <c r="K132" s="56">
        <v>0</v>
      </c>
      <c r="L132" s="56">
        <v>0</v>
      </c>
      <c r="M132" s="56">
        <v>3000000</v>
      </c>
      <c r="N132" s="57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7">
        <v>0</v>
      </c>
      <c r="W132" s="58">
        <v>0</v>
      </c>
      <c r="X132" s="57">
        <v>0</v>
      </c>
      <c r="Y132" s="59">
        <v>177541368</v>
      </c>
      <c r="Z132" s="58">
        <v>177541368</v>
      </c>
      <c r="AA132" s="57">
        <v>0</v>
      </c>
      <c r="AB132" s="57">
        <v>0</v>
      </c>
      <c r="AC132" s="60">
        <v>177541368</v>
      </c>
    </row>
    <row r="133" spans="1:29" s="10" customFormat="1" ht="12.75" customHeight="1">
      <c r="A133" s="27"/>
      <c r="B133" s="53" t="s">
        <v>318</v>
      </c>
      <c r="C133" s="54" t="s">
        <v>319</v>
      </c>
      <c r="D133" s="55">
        <v>0</v>
      </c>
      <c r="E133" s="56">
        <v>0</v>
      </c>
      <c r="F133" s="56">
        <v>7000000</v>
      </c>
      <c r="G133" s="56">
        <v>60715725</v>
      </c>
      <c r="H133" s="56">
        <v>5</v>
      </c>
      <c r="I133" s="56">
        <v>23555726</v>
      </c>
      <c r="J133" s="56">
        <v>0</v>
      </c>
      <c r="K133" s="56">
        <v>0</v>
      </c>
      <c r="L133" s="56">
        <v>0</v>
      </c>
      <c r="M133" s="56">
        <v>0</v>
      </c>
      <c r="N133" s="57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1500000</v>
      </c>
      <c r="T133" s="56">
        <v>1</v>
      </c>
      <c r="U133" s="56">
        <v>14</v>
      </c>
      <c r="V133" s="57">
        <v>0</v>
      </c>
      <c r="W133" s="58">
        <v>0</v>
      </c>
      <c r="X133" s="57">
        <v>0</v>
      </c>
      <c r="Y133" s="59">
        <v>92771471</v>
      </c>
      <c r="Z133" s="58">
        <v>91271455</v>
      </c>
      <c r="AA133" s="57">
        <v>0</v>
      </c>
      <c r="AB133" s="57">
        <v>1500016</v>
      </c>
      <c r="AC133" s="60">
        <v>92771471</v>
      </c>
    </row>
    <row r="134" spans="1:29" s="10" customFormat="1" ht="12.75" customHeight="1">
      <c r="A134" s="27"/>
      <c r="B134" s="53" t="s">
        <v>320</v>
      </c>
      <c r="C134" s="54" t="s">
        <v>321</v>
      </c>
      <c r="D134" s="55">
        <v>5324240</v>
      </c>
      <c r="E134" s="56">
        <v>0</v>
      </c>
      <c r="F134" s="56">
        <v>4452000</v>
      </c>
      <c r="G134" s="56">
        <v>10601722</v>
      </c>
      <c r="H134" s="56">
        <v>21408278</v>
      </c>
      <c r="I134" s="56">
        <v>13399260</v>
      </c>
      <c r="J134" s="56">
        <v>0</v>
      </c>
      <c r="K134" s="56">
        <v>0</v>
      </c>
      <c r="L134" s="56">
        <v>0</v>
      </c>
      <c r="M134" s="56">
        <v>8950000</v>
      </c>
      <c r="N134" s="57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250000</v>
      </c>
      <c r="U134" s="56">
        <v>0</v>
      </c>
      <c r="V134" s="57">
        <v>0</v>
      </c>
      <c r="W134" s="58">
        <v>0</v>
      </c>
      <c r="X134" s="57">
        <v>0</v>
      </c>
      <c r="Y134" s="59">
        <v>64385500</v>
      </c>
      <c r="Z134" s="58">
        <v>64135500</v>
      </c>
      <c r="AA134" s="57">
        <v>0</v>
      </c>
      <c r="AB134" s="57">
        <v>250000</v>
      </c>
      <c r="AC134" s="60">
        <v>64385500</v>
      </c>
    </row>
    <row r="135" spans="1:29" s="10" customFormat="1" ht="12.75" customHeight="1">
      <c r="A135" s="27"/>
      <c r="B135" s="53" t="s">
        <v>322</v>
      </c>
      <c r="C135" s="54" t="s">
        <v>323</v>
      </c>
      <c r="D135" s="55">
        <v>25000000</v>
      </c>
      <c r="E135" s="56">
        <v>0</v>
      </c>
      <c r="F135" s="56">
        <v>19000000</v>
      </c>
      <c r="G135" s="56">
        <v>508411800</v>
      </c>
      <c r="H135" s="56">
        <v>20000000</v>
      </c>
      <c r="I135" s="56">
        <v>0</v>
      </c>
      <c r="J135" s="56">
        <v>0</v>
      </c>
      <c r="K135" s="56">
        <v>0</v>
      </c>
      <c r="L135" s="56">
        <v>0</v>
      </c>
      <c r="M135" s="56">
        <v>41828200</v>
      </c>
      <c r="N135" s="57">
        <v>0</v>
      </c>
      <c r="O135" s="56">
        <v>0</v>
      </c>
      <c r="P135" s="56">
        <v>7000000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7">
        <v>12035276</v>
      </c>
      <c r="W135" s="58">
        <v>0</v>
      </c>
      <c r="X135" s="57">
        <v>0</v>
      </c>
      <c r="Y135" s="59">
        <v>633275276</v>
      </c>
      <c r="Z135" s="58">
        <v>597240000</v>
      </c>
      <c r="AA135" s="57">
        <v>0</v>
      </c>
      <c r="AB135" s="57">
        <v>36035276</v>
      </c>
      <c r="AC135" s="60">
        <v>633275276</v>
      </c>
    </row>
    <row r="136" spans="1:29" s="10" customFormat="1" ht="12.75" customHeight="1">
      <c r="A136" s="27"/>
      <c r="B136" s="53" t="s">
        <v>324</v>
      </c>
      <c r="C136" s="54" t="s">
        <v>325</v>
      </c>
      <c r="D136" s="55">
        <v>13677468</v>
      </c>
      <c r="E136" s="56">
        <v>0</v>
      </c>
      <c r="F136" s="56">
        <v>36950256</v>
      </c>
      <c r="G136" s="56">
        <v>0</v>
      </c>
      <c r="H136" s="56">
        <v>0</v>
      </c>
      <c r="I136" s="56">
        <v>4251288</v>
      </c>
      <c r="J136" s="56">
        <v>0</v>
      </c>
      <c r="K136" s="56">
        <v>0</v>
      </c>
      <c r="L136" s="56">
        <v>0</v>
      </c>
      <c r="M136" s="56">
        <v>11659728</v>
      </c>
      <c r="N136" s="57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7">
        <v>0</v>
      </c>
      <c r="W136" s="58">
        <v>0</v>
      </c>
      <c r="X136" s="57">
        <v>0</v>
      </c>
      <c r="Y136" s="59">
        <v>66538740</v>
      </c>
      <c r="Z136" s="58">
        <v>66538740</v>
      </c>
      <c r="AA136" s="57">
        <v>0</v>
      </c>
      <c r="AB136" s="57">
        <v>0</v>
      </c>
      <c r="AC136" s="60">
        <v>66538740</v>
      </c>
    </row>
    <row r="137" spans="1:29" s="10" customFormat="1" ht="12.75" customHeight="1">
      <c r="A137" s="27"/>
      <c r="B137" s="53" t="s">
        <v>326</v>
      </c>
      <c r="C137" s="54" t="s">
        <v>327</v>
      </c>
      <c r="D137" s="55">
        <v>47180900</v>
      </c>
      <c r="E137" s="56">
        <v>0</v>
      </c>
      <c r="F137" s="56">
        <v>10170000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7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  <c r="U137" s="56">
        <v>8350000</v>
      </c>
      <c r="V137" s="57">
        <v>0</v>
      </c>
      <c r="W137" s="58">
        <v>0</v>
      </c>
      <c r="X137" s="57">
        <v>0</v>
      </c>
      <c r="Y137" s="59">
        <v>65700900</v>
      </c>
      <c r="Z137" s="58">
        <v>35930900</v>
      </c>
      <c r="AA137" s="57">
        <v>0</v>
      </c>
      <c r="AB137" s="57">
        <v>29770000</v>
      </c>
      <c r="AC137" s="60">
        <v>65700900</v>
      </c>
    </row>
    <row r="138" spans="1:29" s="10" customFormat="1" ht="12.75" customHeight="1">
      <c r="A138" s="27"/>
      <c r="B138" s="53" t="s">
        <v>328</v>
      </c>
      <c r="C138" s="54" t="s">
        <v>329</v>
      </c>
      <c r="D138" s="55">
        <v>83301660</v>
      </c>
      <c r="E138" s="56">
        <v>0</v>
      </c>
      <c r="F138" s="56">
        <v>12646500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7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500004</v>
      </c>
      <c r="T138" s="56">
        <v>500004</v>
      </c>
      <c r="U138" s="56">
        <v>434784</v>
      </c>
      <c r="V138" s="57">
        <v>0</v>
      </c>
      <c r="W138" s="58">
        <v>0</v>
      </c>
      <c r="X138" s="57">
        <v>0</v>
      </c>
      <c r="Y138" s="59">
        <v>97382952</v>
      </c>
      <c r="Z138" s="58">
        <v>72606000</v>
      </c>
      <c r="AA138" s="57">
        <v>0</v>
      </c>
      <c r="AB138" s="57">
        <v>24776952</v>
      </c>
      <c r="AC138" s="60">
        <v>97382952</v>
      </c>
    </row>
    <row r="139" spans="1:29" s="10" customFormat="1" ht="12.75" customHeight="1">
      <c r="A139" s="27"/>
      <c r="B139" s="53" t="s">
        <v>330</v>
      </c>
      <c r="C139" s="54" t="s">
        <v>331</v>
      </c>
      <c r="D139" s="55">
        <v>83895000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35452272</v>
      </c>
      <c r="N139" s="57">
        <v>0</v>
      </c>
      <c r="O139" s="56">
        <v>209500</v>
      </c>
      <c r="P139" s="56">
        <v>0</v>
      </c>
      <c r="Q139" s="56">
        <v>0</v>
      </c>
      <c r="R139" s="56">
        <v>1500000</v>
      </c>
      <c r="S139" s="56">
        <v>2000000</v>
      </c>
      <c r="T139" s="56">
        <v>2800000</v>
      </c>
      <c r="U139" s="56">
        <v>2020428</v>
      </c>
      <c r="V139" s="57">
        <v>0</v>
      </c>
      <c r="W139" s="58">
        <v>0</v>
      </c>
      <c r="X139" s="57">
        <v>0</v>
      </c>
      <c r="Y139" s="59">
        <v>127877200</v>
      </c>
      <c r="Z139" s="58">
        <v>57200000</v>
      </c>
      <c r="AA139" s="57">
        <v>0</v>
      </c>
      <c r="AB139" s="57">
        <v>21520428</v>
      </c>
      <c r="AC139" s="60">
        <v>78720428</v>
      </c>
    </row>
    <row r="140" spans="1:29" s="10" customFormat="1" ht="12.75" customHeight="1">
      <c r="A140" s="27"/>
      <c r="B140" s="53" t="s">
        <v>332</v>
      </c>
      <c r="C140" s="54" t="s">
        <v>333</v>
      </c>
      <c r="D140" s="55">
        <v>99136505</v>
      </c>
      <c r="E140" s="56">
        <v>0</v>
      </c>
      <c r="F140" s="56">
        <v>45427505</v>
      </c>
      <c r="G140" s="56">
        <v>800000</v>
      </c>
      <c r="H140" s="56">
        <v>0</v>
      </c>
      <c r="I140" s="56">
        <v>5500000</v>
      </c>
      <c r="J140" s="56">
        <v>0</v>
      </c>
      <c r="K140" s="56">
        <v>0</v>
      </c>
      <c r="L140" s="56">
        <v>0</v>
      </c>
      <c r="M140" s="56">
        <v>1900000</v>
      </c>
      <c r="N140" s="57">
        <v>0</v>
      </c>
      <c r="O140" s="56">
        <v>0</v>
      </c>
      <c r="P140" s="56">
        <v>40000000</v>
      </c>
      <c r="Q140" s="56">
        <v>0</v>
      </c>
      <c r="R140" s="56">
        <v>422329</v>
      </c>
      <c r="S140" s="56">
        <v>0</v>
      </c>
      <c r="T140" s="56">
        <v>1412716</v>
      </c>
      <c r="U140" s="56">
        <v>0</v>
      </c>
      <c r="V140" s="57">
        <v>0</v>
      </c>
      <c r="W140" s="58">
        <v>0</v>
      </c>
      <c r="X140" s="57">
        <v>0</v>
      </c>
      <c r="Y140" s="59">
        <v>194599055</v>
      </c>
      <c r="Z140" s="58">
        <v>124564010</v>
      </c>
      <c r="AA140" s="57">
        <v>0</v>
      </c>
      <c r="AB140" s="57">
        <v>70035045</v>
      </c>
      <c r="AC140" s="60">
        <v>194599055</v>
      </c>
    </row>
    <row r="141" spans="1:29" s="10" customFormat="1" ht="12.75" customHeight="1">
      <c r="A141" s="27"/>
      <c r="B141" s="53" t="s">
        <v>334</v>
      </c>
      <c r="C141" s="54" t="s">
        <v>335</v>
      </c>
      <c r="D141" s="55">
        <v>35011720</v>
      </c>
      <c r="E141" s="56">
        <v>0</v>
      </c>
      <c r="F141" s="56">
        <v>19147032</v>
      </c>
      <c r="G141" s="56">
        <v>289709226</v>
      </c>
      <c r="H141" s="56">
        <v>0</v>
      </c>
      <c r="I141" s="56">
        <v>11488218</v>
      </c>
      <c r="J141" s="56">
        <v>0</v>
      </c>
      <c r="K141" s="56">
        <v>0</v>
      </c>
      <c r="L141" s="56">
        <v>0</v>
      </c>
      <c r="M141" s="56">
        <v>-1</v>
      </c>
      <c r="N141" s="57">
        <v>0</v>
      </c>
      <c r="O141" s="56">
        <v>0</v>
      </c>
      <c r="P141" s="56">
        <v>1</v>
      </c>
      <c r="Q141" s="56">
        <v>0</v>
      </c>
      <c r="R141" s="56">
        <v>0</v>
      </c>
      <c r="S141" s="56">
        <v>5284579</v>
      </c>
      <c r="T141" s="56">
        <v>1099586</v>
      </c>
      <c r="U141" s="56">
        <v>1</v>
      </c>
      <c r="V141" s="57">
        <v>0</v>
      </c>
      <c r="W141" s="58">
        <v>0</v>
      </c>
      <c r="X141" s="57">
        <v>0</v>
      </c>
      <c r="Y141" s="59">
        <v>361740362</v>
      </c>
      <c r="Z141" s="58">
        <v>355279610</v>
      </c>
      <c r="AA141" s="57">
        <v>0</v>
      </c>
      <c r="AB141" s="57">
        <v>6455281</v>
      </c>
      <c r="AC141" s="60">
        <v>361734891</v>
      </c>
    </row>
    <row r="142" spans="1:29" s="10" customFormat="1" ht="12.75" customHeight="1">
      <c r="A142" s="27"/>
      <c r="B142" s="53" t="s">
        <v>336</v>
      </c>
      <c r="C142" s="54" t="s">
        <v>337</v>
      </c>
      <c r="D142" s="55">
        <v>54451639</v>
      </c>
      <c r="E142" s="56">
        <v>0</v>
      </c>
      <c r="F142" s="56">
        <v>2188232</v>
      </c>
      <c r="G142" s="56">
        <v>1094116</v>
      </c>
      <c r="H142" s="56">
        <v>103941020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7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13567039</v>
      </c>
      <c r="T142" s="56">
        <v>5524451</v>
      </c>
      <c r="U142" s="56">
        <v>0</v>
      </c>
      <c r="V142" s="57">
        <v>0</v>
      </c>
      <c r="W142" s="58">
        <v>0</v>
      </c>
      <c r="X142" s="57">
        <v>0</v>
      </c>
      <c r="Y142" s="59">
        <v>180766497</v>
      </c>
      <c r="Z142" s="58">
        <v>158370776</v>
      </c>
      <c r="AA142" s="57">
        <v>0</v>
      </c>
      <c r="AB142" s="57">
        <v>22395721</v>
      </c>
      <c r="AC142" s="60">
        <v>180766497</v>
      </c>
    </row>
    <row r="143" spans="1:29" s="10" customFormat="1" ht="12.75" customHeight="1">
      <c r="A143" s="27"/>
      <c r="B143" s="53" t="s">
        <v>338</v>
      </c>
      <c r="C143" s="54" t="s">
        <v>339</v>
      </c>
      <c r="D143" s="55">
        <v>25018752</v>
      </c>
      <c r="E143" s="56">
        <v>9000000</v>
      </c>
      <c r="F143" s="56">
        <v>20048004</v>
      </c>
      <c r="G143" s="56">
        <v>167124996</v>
      </c>
      <c r="H143" s="56">
        <v>49440000</v>
      </c>
      <c r="I143" s="56">
        <v>0</v>
      </c>
      <c r="J143" s="56">
        <v>0</v>
      </c>
      <c r="K143" s="56">
        <v>0</v>
      </c>
      <c r="L143" s="56">
        <v>0</v>
      </c>
      <c r="M143" s="56">
        <v>15999996</v>
      </c>
      <c r="N143" s="57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7">
        <v>3000000</v>
      </c>
      <c r="W143" s="58">
        <v>0</v>
      </c>
      <c r="X143" s="57">
        <v>0</v>
      </c>
      <c r="Y143" s="59">
        <v>289631748</v>
      </c>
      <c r="Z143" s="58">
        <v>286631748</v>
      </c>
      <c r="AA143" s="57">
        <v>0</v>
      </c>
      <c r="AB143" s="57">
        <v>3000000</v>
      </c>
      <c r="AC143" s="60">
        <v>289631748</v>
      </c>
    </row>
    <row r="144" spans="1:29" s="10" customFormat="1" ht="12.75" customHeight="1">
      <c r="A144" s="27"/>
      <c r="B144" s="53" t="s">
        <v>340</v>
      </c>
      <c r="C144" s="54" t="s">
        <v>341</v>
      </c>
      <c r="D144" s="55">
        <v>8752928</v>
      </c>
      <c r="E144" s="56">
        <v>0</v>
      </c>
      <c r="F144" s="56">
        <v>0</v>
      </c>
      <c r="G144" s="56">
        <v>37199944</v>
      </c>
      <c r="H144" s="56">
        <v>14174875</v>
      </c>
      <c r="I144" s="56">
        <v>0</v>
      </c>
      <c r="J144" s="56">
        <v>0</v>
      </c>
      <c r="K144" s="56">
        <v>0</v>
      </c>
      <c r="L144" s="56">
        <v>0</v>
      </c>
      <c r="M144" s="56">
        <v>1641174</v>
      </c>
      <c r="N144" s="57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4923522</v>
      </c>
      <c r="V144" s="57">
        <v>2188232</v>
      </c>
      <c r="W144" s="58">
        <v>0</v>
      </c>
      <c r="X144" s="57">
        <v>0</v>
      </c>
      <c r="Y144" s="59">
        <v>68880675</v>
      </c>
      <c r="Z144" s="58">
        <v>60127747</v>
      </c>
      <c r="AA144" s="57">
        <v>0</v>
      </c>
      <c r="AB144" s="57">
        <v>0</v>
      </c>
      <c r="AC144" s="60">
        <v>60127747</v>
      </c>
    </row>
    <row r="145" spans="1:29" s="10" customFormat="1" ht="12.75" customHeight="1">
      <c r="A145" s="27"/>
      <c r="B145" s="53" t="s">
        <v>342</v>
      </c>
      <c r="C145" s="54" t="s">
        <v>343</v>
      </c>
      <c r="D145" s="55">
        <v>0</v>
      </c>
      <c r="E145" s="56">
        <v>0</v>
      </c>
      <c r="F145" s="56">
        <v>15000000</v>
      </c>
      <c r="G145" s="56">
        <v>13512000</v>
      </c>
      <c r="H145" s="56">
        <v>14500000</v>
      </c>
      <c r="I145" s="56">
        <v>0</v>
      </c>
      <c r="J145" s="56">
        <v>0</v>
      </c>
      <c r="K145" s="56">
        <v>0</v>
      </c>
      <c r="L145" s="56">
        <v>0</v>
      </c>
      <c r="M145" s="56">
        <v>4877250</v>
      </c>
      <c r="N145" s="57">
        <v>0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7">
        <v>0</v>
      </c>
      <c r="W145" s="58">
        <v>0</v>
      </c>
      <c r="X145" s="57">
        <v>0</v>
      </c>
      <c r="Y145" s="59">
        <v>47889250</v>
      </c>
      <c r="Z145" s="58">
        <v>45889250</v>
      </c>
      <c r="AA145" s="57">
        <v>0</v>
      </c>
      <c r="AB145" s="57">
        <v>1000000</v>
      </c>
      <c r="AC145" s="60">
        <v>46889250</v>
      </c>
    </row>
    <row r="146" spans="1:29" s="10" customFormat="1" ht="12.75" customHeight="1">
      <c r="A146" s="27"/>
      <c r="B146" s="53" t="s">
        <v>344</v>
      </c>
      <c r="C146" s="54" t="s">
        <v>345</v>
      </c>
      <c r="D146" s="55">
        <v>20438964</v>
      </c>
      <c r="E146" s="56">
        <v>0</v>
      </c>
      <c r="F146" s="56">
        <v>17979790</v>
      </c>
      <c r="G146" s="56">
        <v>0</v>
      </c>
      <c r="H146" s="56">
        <v>49140000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7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7">
        <v>0</v>
      </c>
      <c r="W146" s="58">
        <v>0</v>
      </c>
      <c r="X146" s="57">
        <v>0</v>
      </c>
      <c r="Y146" s="59">
        <v>87558754</v>
      </c>
      <c r="Z146" s="58">
        <v>87558754</v>
      </c>
      <c r="AA146" s="57">
        <v>0</v>
      </c>
      <c r="AB146" s="57">
        <v>0</v>
      </c>
      <c r="AC146" s="60">
        <v>87558754</v>
      </c>
    </row>
    <row r="147" spans="1:29" s="10" customFormat="1" ht="12.75" customHeight="1">
      <c r="A147" s="27"/>
      <c r="B147" s="53" t="s">
        <v>82</v>
      </c>
      <c r="C147" s="54" t="s">
        <v>83</v>
      </c>
      <c r="D147" s="55">
        <v>10494912</v>
      </c>
      <c r="E147" s="56">
        <v>0</v>
      </c>
      <c r="F147" s="56">
        <v>26050836</v>
      </c>
      <c r="G147" s="56">
        <v>19761924</v>
      </c>
      <c r="H147" s="56">
        <v>82158060</v>
      </c>
      <c r="I147" s="56">
        <v>128262936</v>
      </c>
      <c r="J147" s="56">
        <v>0</v>
      </c>
      <c r="K147" s="56">
        <v>0</v>
      </c>
      <c r="L147" s="56">
        <v>0</v>
      </c>
      <c r="M147" s="56">
        <v>0</v>
      </c>
      <c r="N147" s="57">
        <v>0</v>
      </c>
      <c r="O147" s="56">
        <v>0</v>
      </c>
      <c r="P147" s="56">
        <v>0</v>
      </c>
      <c r="Q147" s="56">
        <v>0</v>
      </c>
      <c r="R147" s="56">
        <v>3748500</v>
      </c>
      <c r="S147" s="56">
        <v>63000</v>
      </c>
      <c r="T147" s="56">
        <v>110256</v>
      </c>
      <c r="U147" s="56">
        <v>23278512</v>
      </c>
      <c r="V147" s="57">
        <v>10473756</v>
      </c>
      <c r="W147" s="58">
        <v>0</v>
      </c>
      <c r="X147" s="57">
        <v>0</v>
      </c>
      <c r="Y147" s="59">
        <v>304402692</v>
      </c>
      <c r="Z147" s="58">
        <v>130858488</v>
      </c>
      <c r="AA147" s="57">
        <v>0</v>
      </c>
      <c r="AB147" s="57">
        <v>0</v>
      </c>
      <c r="AC147" s="60">
        <v>130858488</v>
      </c>
    </row>
    <row r="148" spans="1:29" s="10" customFormat="1" ht="12.75" customHeight="1">
      <c r="A148" s="27"/>
      <c r="B148" s="53" t="s">
        <v>346</v>
      </c>
      <c r="C148" s="54" t="s">
        <v>347</v>
      </c>
      <c r="D148" s="55">
        <v>11398850</v>
      </c>
      <c r="E148" s="56">
        <v>0</v>
      </c>
      <c r="F148" s="56">
        <v>10147706</v>
      </c>
      <c r="G148" s="56">
        <v>0</v>
      </c>
      <c r="H148" s="56">
        <v>0</v>
      </c>
      <c r="I148" s="56">
        <v>15000000</v>
      </c>
      <c r="J148" s="56">
        <v>0</v>
      </c>
      <c r="K148" s="56">
        <v>0</v>
      </c>
      <c r="L148" s="56">
        <v>0</v>
      </c>
      <c r="M148" s="56">
        <v>1578150</v>
      </c>
      <c r="N148" s="57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1379903</v>
      </c>
      <c r="U148" s="56">
        <v>0</v>
      </c>
      <c r="V148" s="57">
        <v>20000000</v>
      </c>
      <c r="W148" s="58">
        <v>5000000</v>
      </c>
      <c r="X148" s="57">
        <v>0</v>
      </c>
      <c r="Y148" s="59">
        <v>64504609</v>
      </c>
      <c r="Z148" s="58">
        <v>37977000</v>
      </c>
      <c r="AA148" s="57">
        <v>0</v>
      </c>
      <c r="AB148" s="57">
        <v>26527609</v>
      </c>
      <c r="AC148" s="60">
        <v>64504609</v>
      </c>
    </row>
    <row r="149" spans="1:29" s="10" customFormat="1" ht="12.75" customHeight="1">
      <c r="A149" s="27"/>
      <c r="B149" s="53" t="s">
        <v>84</v>
      </c>
      <c r="C149" s="54" t="s">
        <v>85</v>
      </c>
      <c r="D149" s="55">
        <v>14000000</v>
      </c>
      <c r="E149" s="56">
        <v>0</v>
      </c>
      <c r="F149" s="56">
        <v>54000000</v>
      </c>
      <c r="G149" s="56">
        <v>75180000</v>
      </c>
      <c r="H149" s="56">
        <v>71791555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7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1000000</v>
      </c>
      <c r="V149" s="57">
        <v>36500000</v>
      </c>
      <c r="W149" s="58">
        <v>0</v>
      </c>
      <c r="X149" s="57">
        <v>0</v>
      </c>
      <c r="Y149" s="59">
        <v>252471555</v>
      </c>
      <c r="Z149" s="58">
        <v>209471555</v>
      </c>
      <c r="AA149" s="57">
        <v>0</v>
      </c>
      <c r="AB149" s="57">
        <v>43000000</v>
      </c>
      <c r="AC149" s="60">
        <v>252471555</v>
      </c>
    </row>
    <row r="150" spans="1:29" s="10" customFormat="1" ht="12.75" customHeight="1">
      <c r="A150" s="27"/>
      <c r="B150" s="53" t="s">
        <v>86</v>
      </c>
      <c r="C150" s="54" t="s">
        <v>87</v>
      </c>
      <c r="D150" s="55">
        <v>88826400</v>
      </c>
      <c r="E150" s="56">
        <v>21119600</v>
      </c>
      <c r="F150" s="56">
        <v>71788245</v>
      </c>
      <c r="G150" s="56">
        <v>301913970</v>
      </c>
      <c r="H150" s="56">
        <v>15570000</v>
      </c>
      <c r="I150" s="56">
        <v>14000000</v>
      </c>
      <c r="J150" s="56">
        <v>0</v>
      </c>
      <c r="K150" s="56">
        <v>0</v>
      </c>
      <c r="L150" s="56">
        <v>0</v>
      </c>
      <c r="M150" s="56">
        <v>30700000</v>
      </c>
      <c r="N150" s="57">
        <v>0</v>
      </c>
      <c r="O150" s="56">
        <v>0</v>
      </c>
      <c r="P150" s="56">
        <v>51360000</v>
      </c>
      <c r="Q150" s="56">
        <v>1000000</v>
      </c>
      <c r="R150" s="56">
        <v>1000000</v>
      </c>
      <c r="S150" s="56">
        <v>4848600</v>
      </c>
      <c r="T150" s="56">
        <v>1719000</v>
      </c>
      <c r="U150" s="56">
        <v>54335000</v>
      </c>
      <c r="V150" s="57">
        <v>22880000</v>
      </c>
      <c r="W150" s="58">
        <v>0</v>
      </c>
      <c r="X150" s="57">
        <v>0</v>
      </c>
      <c r="Y150" s="59">
        <v>681060815</v>
      </c>
      <c r="Z150" s="58">
        <v>100776000</v>
      </c>
      <c r="AA150" s="57">
        <v>300000000</v>
      </c>
      <c r="AB150" s="57">
        <v>280284815</v>
      </c>
      <c r="AC150" s="60">
        <v>681060815</v>
      </c>
    </row>
    <row r="151" spans="1:29" s="10" customFormat="1" ht="12.75" customHeight="1">
      <c r="A151" s="27"/>
      <c r="B151" s="53" t="s">
        <v>348</v>
      </c>
      <c r="C151" s="54" t="s">
        <v>349</v>
      </c>
      <c r="D151" s="55">
        <v>40807860</v>
      </c>
      <c r="E151" s="56">
        <v>0</v>
      </c>
      <c r="F151" s="56">
        <v>18552300</v>
      </c>
      <c r="G151" s="56">
        <v>22569480</v>
      </c>
      <c r="H151" s="56">
        <v>3221652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7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666552</v>
      </c>
      <c r="T151" s="56">
        <v>555456</v>
      </c>
      <c r="U151" s="56">
        <v>3332748</v>
      </c>
      <c r="V151" s="57">
        <v>2888376</v>
      </c>
      <c r="W151" s="58">
        <v>0</v>
      </c>
      <c r="X151" s="57">
        <v>0</v>
      </c>
      <c r="Y151" s="59">
        <v>92594424</v>
      </c>
      <c r="Z151" s="58">
        <v>62377512</v>
      </c>
      <c r="AA151" s="57">
        <v>0</v>
      </c>
      <c r="AB151" s="57">
        <v>30216912</v>
      </c>
      <c r="AC151" s="60">
        <v>92594424</v>
      </c>
    </row>
    <row r="152" spans="1:29" s="10" customFormat="1" ht="12.75" customHeight="1">
      <c r="A152" s="27"/>
      <c r="B152" s="53" t="s">
        <v>350</v>
      </c>
      <c r="C152" s="54" t="s">
        <v>351</v>
      </c>
      <c r="D152" s="55">
        <v>25256346</v>
      </c>
      <c r="E152" s="56">
        <v>0</v>
      </c>
      <c r="F152" s="56">
        <v>0</v>
      </c>
      <c r="G152" s="56">
        <v>84160654</v>
      </c>
      <c r="H152" s="56">
        <v>67000000</v>
      </c>
      <c r="I152" s="56">
        <v>0</v>
      </c>
      <c r="J152" s="56">
        <v>0</v>
      </c>
      <c r="K152" s="56">
        <v>0</v>
      </c>
      <c r="L152" s="56">
        <v>0</v>
      </c>
      <c r="M152" s="56">
        <v>12000000</v>
      </c>
      <c r="N152" s="57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7">
        <v>0</v>
      </c>
      <c r="W152" s="58">
        <v>0</v>
      </c>
      <c r="X152" s="57">
        <v>0</v>
      </c>
      <c r="Y152" s="59">
        <v>188417000</v>
      </c>
      <c r="Z152" s="58">
        <v>188417000</v>
      </c>
      <c r="AA152" s="57">
        <v>0</v>
      </c>
      <c r="AB152" s="57">
        <v>0</v>
      </c>
      <c r="AC152" s="60">
        <v>188417000</v>
      </c>
    </row>
    <row r="153" spans="1:29" s="10" customFormat="1" ht="12.75" customHeight="1">
      <c r="A153" s="27"/>
      <c r="B153" s="53" t="s">
        <v>352</v>
      </c>
      <c r="C153" s="54" t="s">
        <v>353</v>
      </c>
      <c r="D153" s="55">
        <v>17882820</v>
      </c>
      <c r="E153" s="56">
        <v>0</v>
      </c>
      <c r="F153" s="56">
        <v>0</v>
      </c>
      <c r="G153" s="56">
        <v>15000000</v>
      </c>
      <c r="H153" s="56">
        <v>24000000</v>
      </c>
      <c r="I153" s="56">
        <v>37741800</v>
      </c>
      <c r="J153" s="56">
        <v>0</v>
      </c>
      <c r="K153" s="56">
        <v>0</v>
      </c>
      <c r="L153" s="56">
        <v>0</v>
      </c>
      <c r="M153" s="56">
        <v>0</v>
      </c>
      <c r="N153" s="57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7">
        <v>0</v>
      </c>
      <c r="W153" s="58">
        <v>0</v>
      </c>
      <c r="X153" s="57">
        <v>0</v>
      </c>
      <c r="Y153" s="59">
        <v>94624620</v>
      </c>
      <c r="Z153" s="58">
        <v>94624620</v>
      </c>
      <c r="AA153" s="57">
        <v>0</v>
      </c>
      <c r="AB153" s="57">
        <v>0</v>
      </c>
      <c r="AC153" s="60">
        <v>94624620</v>
      </c>
    </row>
    <row r="154" spans="1:29" s="10" customFormat="1" ht="12.75" customHeight="1">
      <c r="A154" s="27"/>
      <c r="B154" s="53" t="s">
        <v>354</v>
      </c>
      <c r="C154" s="54" t="s">
        <v>355</v>
      </c>
      <c r="D154" s="55">
        <v>37443096</v>
      </c>
      <c r="E154" s="56">
        <v>0</v>
      </c>
      <c r="F154" s="56">
        <v>9999996</v>
      </c>
      <c r="G154" s="56">
        <v>20959992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7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7">
        <v>0</v>
      </c>
      <c r="W154" s="58">
        <v>0</v>
      </c>
      <c r="X154" s="57">
        <v>0</v>
      </c>
      <c r="Y154" s="59">
        <v>68403084</v>
      </c>
      <c r="Z154" s="58">
        <v>68403084</v>
      </c>
      <c r="AA154" s="57">
        <v>0</v>
      </c>
      <c r="AB154" s="57">
        <v>0</v>
      </c>
      <c r="AC154" s="60">
        <v>68403084</v>
      </c>
    </row>
    <row r="155" spans="1:29" s="10" customFormat="1" ht="12.75" customHeight="1">
      <c r="A155" s="27"/>
      <c r="B155" s="53" t="s">
        <v>356</v>
      </c>
      <c r="C155" s="54" t="s">
        <v>357</v>
      </c>
      <c r="D155" s="55">
        <v>75233574</v>
      </c>
      <c r="E155" s="56">
        <v>7000000</v>
      </c>
      <c r="F155" s="56">
        <v>16411740</v>
      </c>
      <c r="G155" s="56">
        <v>264035108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44933904</v>
      </c>
      <c r="N155" s="57">
        <v>0</v>
      </c>
      <c r="O155" s="56">
        <v>0</v>
      </c>
      <c r="P155" s="56">
        <v>1539097</v>
      </c>
      <c r="Q155" s="56">
        <v>0</v>
      </c>
      <c r="R155" s="56">
        <v>430930</v>
      </c>
      <c r="S155" s="56">
        <v>1110824</v>
      </c>
      <c r="T155" s="56">
        <v>1216646</v>
      </c>
      <c r="U155" s="56">
        <v>10316415</v>
      </c>
      <c r="V155" s="57">
        <v>23326724</v>
      </c>
      <c r="W155" s="58">
        <v>0</v>
      </c>
      <c r="X155" s="57">
        <v>0</v>
      </c>
      <c r="Y155" s="59">
        <v>445554962</v>
      </c>
      <c r="Z155" s="58">
        <v>367741440</v>
      </c>
      <c r="AA155" s="57">
        <v>0</v>
      </c>
      <c r="AB155" s="57">
        <v>77813522</v>
      </c>
      <c r="AC155" s="60">
        <v>445554962</v>
      </c>
    </row>
    <row r="156" spans="1:29" s="10" customFormat="1" ht="12.75" customHeight="1">
      <c r="A156" s="27"/>
      <c r="B156" s="53" t="s">
        <v>358</v>
      </c>
      <c r="C156" s="54" t="s">
        <v>359</v>
      </c>
      <c r="D156" s="55">
        <v>119448000</v>
      </c>
      <c r="E156" s="56">
        <v>0</v>
      </c>
      <c r="F156" s="56">
        <v>10816000</v>
      </c>
      <c r="G156" s="56">
        <v>136813720</v>
      </c>
      <c r="H156" s="56">
        <v>0</v>
      </c>
      <c r="I156" s="56">
        <v>25975528</v>
      </c>
      <c r="J156" s="56">
        <v>0</v>
      </c>
      <c r="K156" s="56">
        <v>0</v>
      </c>
      <c r="L156" s="56">
        <v>0</v>
      </c>
      <c r="M156" s="56">
        <v>24828000</v>
      </c>
      <c r="N156" s="57">
        <v>0</v>
      </c>
      <c r="O156" s="56">
        <v>0</v>
      </c>
      <c r="P156" s="56">
        <v>21000000</v>
      </c>
      <c r="Q156" s="56">
        <v>0</v>
      </c>
      <c r="R156" s="56">
        <v>0</v>
      </c>
      <c r="S156" s="56">
        <v>600600</v>
      </c>
      <c r="T156" s="56">
        <v>3131752</v>
      </c>
      <c r="U156" s="56">
        <v>15322400</v>
      </c>
      <c r="V156" s="57">
        <v>2293200</v>
      </c>
      <c r="W156" s="58">
        <v>0</v>
      </c>
      <c r="X156" s="57">
        <v>0</v>
      </c>
      <c r="Y156" s="59">
        <v>360229200</v>
      </c>
      <c r="Z156" s="58">
        <v>239945720</v>
      </c>
      <c r="AA156" s="57">
        <v>0</v>
      </c>
      <c r="AB156" s="57">
        <v>120283480</v>
      </c>
      <c r="AC156" s="60">
        <v>360229200</v>
      </c>
    </row>
    <row r="157" spans="1:29" s="10" customFormat="1" ht="12.75" customHeight="1">
      <c r="A157" s="27"/>
      <c r="B157" s="53" t="s">
        <v>88</v>
      </c>
      <c r="C157" s="54" t="s">
        <v>89</v>
      </c>
      <c r="D157" s="55">
        <v>311862000</v>
      </c>
      <c r="E157" s="56">
        <v>10000000</v>
      </c>
      <c r="F157" s="56">
        <v>54500000</v>
      </c>
      <c r="G157" s="56">
        <v>288270000</v>
      </c>
      <c r="H157" s="56">
        <v>40000000</v>
      </c>
      <c r="I157" s="56">
        <v>15000000</v>
      </c>
      <c r="J157" s="56">
        <v>0</v>
      </c>
      <c r="K157" s="56">
        <v>0</v>
      </c>
      <c r="L157" s="56">
        <v>0</v>
      </c>
      <c r="M157" s="56">
        <v>14300000</v>
      </c>
      <c r="N157" s="57">
        <v>0</v>
      </c>
      <c r="O157" s="56">
        <v>0</v>
      </c>
      <c r="P157" s="56">
        <v>1000000</v>
      </c>
      <c r="Q157" s="56">
        <v>0</v>
      </c>
      <c r="R157" s="56">
        <v>0</v>
      </c>
      <c r="S157" s="56">
        <v>0</v>
      </c>
      <c r="T157" s="56">
        <v>0</v>
      </c>
      <c r="U157" s="56">
        <v>12000000</v>
      </c>
      <c r="V157" s="57">
        <v>3500000</v>
      </c>
      <c r="W157" s="58">
        <v>0</v>
      </c>
      <c r="X157" s="57">
        <v>0</v>
      </c>
      <c r="Y157" s="59">
        <v>750432000</v>
      </c>
      <c r="Z157" s="58">
        <v>663632000</v>
      </c>
      <c r="AA157" s="57">
        <v>0</v>
      </c>
      <c r="AB157" s="57">
        <v>86800000</v>
      </c>
      <c r="AC157" s="60">
        <v>750432000</v>
      </c>
    </row>
    <row r="158" spans="1:29" s="10" customFormat="1" ht="12.75" customHeight="1">
      <c r="A158" s="27"/>
      <c r="B158" s="53" t="s">
        <v>360</v>
      </c>
      <c r="C158" s="54" t="s">
        <v>361</v>
      </c>
      <c r="D158" s="55">
        <v>0</v>
      </c>
      <c r="E158" s="56">
        <v>0</v>
      </c>
      <c r="F158" s="56">
        <v>0</v>
      </c>
      <c r="G158" s="56">
        <v>20000000</v>
      </c>
      <c r="H158" s="56">
        <v>7698000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7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7">
        <v>0</v>
      </c>
      <c r="W158" s="58">
        <v>0</v>
      </c>
      <c r="X158" s="57">
        <v>0</v>
      </c>
      <c r="Y158" s="59">
        <v>27698000</v>
      </c>
      <c r="Z158" s="58">
        <v>27698000</v>
      </c>
      <c r="AA158" s="57">
        <v>0</v>
      </c>
      <c r="AB158" s="57">
        <v>-20000000</v>
      </c>
      <c r="AC158" s="60">
        <v>7698000</v>
      </c>
    </row>
    <row r="159" spans="1:29" s="10" customFormat="1" ht="12.75" customHeight="1">
      <c r="A159" s="27"/>
      <c r="B159" s="53" t="s">
        <v>362</v>
      </c>
      <c r="C159" s="54" t="s">
        <v>363</v>
      </c>
      <c r="D159" s="55">
        <v>1973914</v>
      </c>
      <c r="E159" s="56">
        <v>0</v>
      </c>
      <c r="F159" s="56">
        <v>7000000</v>
      </c>
      <c r="G159" s="56">
        <v>6000000</v>
      </c>
      <c r="H159" s="56">
        <v>6000000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7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7">
        <v>0</v>
      </c>
      <c r="W159" s="58">
        <v>0</v>
      </c>
      <c r="X159" s="57">
        <v>0</v>
      </c>
      <c r="Y159" s="59">
        <v>20973914</v>
      </c>
      <c r="Z159" s="58">
        <v>20973914</v>
      </c>
      <c r="AA159" s="57">
        <v>0</v>
      </c>
      <c r="AB159" s="57">
        <v>0</v>
      </c>
      <c r="AC159" s="60">
        <v>20973914</v>
      </c>
    </row>
    <row r="160" spans="1:29" s="10" customFormat="1" ht="12.75" customHeight="1">
      <c r="A160" s="27"/>
      <c r="B160" s="53" t="s">
        <v>364</v>
      </c>
      <c r="C160" s="54" t="s">
        <v>365</v>
      </c>
      <c r="D160" s="55">
        <v>7945000</v>
      </c>
      <c r="E160" s="56">
        <v>0</v>
      </c>
      <c r="F160" s="56">
        <v>2000000</v>
      </c>
      <c r="G160" s="56">
        <v>0</v>
      </c>
      <c r="H160" s="56">
        <v>12000000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7">
        <v>0</v>
      </c>
      <c r="W160" s="58">
        <v>0</v>
      </c>
      <c r="X160" s="57">
        <v>0</v>
      </c>
      <c r="Y160" s="59">
        <v>21945000</v>
      </c>
      <c r="Z160" s="58">
        <v>19945000</v>
      </c>
      <c r="AA160" s="57">
        <v>0</v>
      </c>
      <c r="AB160" s="57">
        <v>2000000</v>
      </c>
      <c r="AC160" s="60">
        <v>21945000</v>
      </c>
    </row>
    <row r="161" spans="1:29" s="10" customFormat="1" ht="12.75" customHeight="1">
      <c r="A161" s="27"/>
      <c r="B161" s="53" t="s">
        <v>366</v>
      </c>
      <c r="C161" s="54" t="s">
        <v>367</v>
      </c>
      <c r="D161" s="55">
        <v>10493000</v>
      </c>
      <c r="E161" s="56">
        <v>0</v>
      </c>
      <c r="F161" s="56">
        <v>6000000</v>
      </c>
      <c r="G161" s="56">
        <v>15000000</v>
      </c>
      <c r="H161" s="56">
        <v>10460000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7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7">
        <v>0</v>
      </c>
      <c r="W161" s="58">
        <v>0</v>
      </c>
      <c r="X161" s="57">
        <v>0</v>
      </c>
      <c r="Y161" s="59">
        <v>41953000</v>
      </c>
      <c r="Z161" s="58">
        <v>41953000</v>
      </c>
      <c r="AA161" s="57">
        <v>0</v>
      </c>
      <c r="AB161" s="57">
        <v>0</v>
      </c>
      <c r="AC161" s="60">
        <v>41953000</v>
      </c>
    </row>
    <row r="162" spans="1:29" s="10" customFormat="1" ht="12.75" customHeight="1">
      <c r="A162" s="27"/>
      <c r="B162" s="53" t="s">
        <v>368</v>
      </c>
      <c r="C162" s="54" t="s">
        <v>369</v>
      </c>
      <c r="D162" s="55">
        <v>8562000</v>
      </c>
      <c r="E162" s="56">
        <v>0</v>
      </c>
      <c r="F162" s="56">
        <v>0</v>
      </c>
      <c r="G162" s="56">
        <v>2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7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7">
        <v>0</v>
      </c>
      <c r="W162" s="58">
        <v>0</v>
      </c>
      <c r="X162" s="57">
        <v>0</v>
      </c>
      <c r="Y162" s="59">
        <v>8562002</v>
      </c>
      <c r="Z162" s="58">
        <v>8562002</v>
      </c>
      <c r="AA162" s="57">
        <v>0</v>
      </c>
      <c r="AB162" s="57">
        <v>0</v>
      </c>
      <c r="AC162" s="60">
        <v>8562002</v>
      </c>
    </row>
    <row r="163" spans="1:29" s="10" customFormat="1" ht="12.75" customHeight="1">
      <c r="A163" s="27"/>
      <c r="B163" s="53" t="s">
        <v>370</v>
      </c>
      <c r="C163" s="54" t="s">
        <v>371</v>
      </c>
      <c r="D163" s="55">
        <v>0</v>
      </c>
      <c r="E163" s="56">
        <v>0</v>
      </c>
      <c r="F163" s="56">
        <v>5000000</v>
      </c>
      <c r="G163" s="56">
        <v>12130435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7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7">
        <v>0</v>
      </c>
      <c r="W163" s="58">
        <v>0</v>
      </c>
      <c r="X163" s="57">
        <v>0</v>
      </c>
      <c r="Y163" s="59">
        <v>17130435</v>
      </c>
      <c r="Z163" s="58">
        <v>17130435</v>
      </c>
      <c r="AA163" s="57">
        <v>0</v>
      </c>
      <c r="AB163" s="57">
        <v>0</v>
      </c>
      <c r="AC163" s="60">
        <v>17130435</v>
      </c>
    </row>
    <row r="164" spans="1:29" s="10" customFormat="1" ht="12.75" customHeight="1">
      <c r="A164" s="27"/>
      <c r="B164" s="53" t="s">
        <v>372</v>
      </c>
      <c r="C164" s="54" t="s">
        <v>373</v>
      </c>
      <c r="D164" s="55">
        <v>0</v>
      </c>
      <c r="E164" s="56">
        <v>0</v>
      </c>
      <c r="F164" s="56">
        <v>10000001</v>
      </c>
      <c r="G164" s="56">
        <v>20701010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7">
        <v>0</v>
      </c>
      <c r="O164" s="56">
        <v>0</v>
      </c>
      <c r="P164" s="56">
        <v>0</v>
      </c>
      <c r="Q164" s="56">
        <v>0</v>
      </c>
      <c r="R164" s="56">
        <v>1</v>
      </c>
      <c r="S164" s="56">
        <v>0</v>
      </c>
      <c r="T164" s="56">
        <v>1</v>
      </c>
      <c r="U164" s="56">
        <v>1</v>
      </c>
      <c r="V164" s="57">
        <v>1</v>
      </c>
      <c r="W164" s="58">
        <v>0</v>
      </c>
      <c r="X164" s="57">
        <v>0</v>
      </c>
      <c r="Y164" s="59">
        <v>30701015</v>
      </c>
      <c r="Z164" s="58">
        <v>30701001</v>
      </c>
      <c r="AA164" s="57">
        <v>9</v>
      </c>
      <c r="AB164" s="57">
        <v>1</v>
      </c>
      <c r="AC164" s="60">
        <v>30701011</v>
      </c>
    </row>
    <row r="165" spans="1:29" s="10" customFormat="1" ht="12.75" customHeight="1">
      <c r="A165" s="27"/>
      <c r="B165" s="53" t="s">
        <v>374</v>
      </c>
      <c r="C165" s="54" t="s">
        <v>375</v>
      </c>
      <c r="D165" s="55">
        <v>11864550</v>
      </c>
      <c r="E165" s="56">
        <v>0</v>
      </c>
      <c r="F165" s="56">
        <v>4000000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7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7">
        <v>0</v>
      </c>
      <c r="W165" s="58">
        <v>0</v>
      </c>
      <c r="X165" s="57">
        <v>0</v>
      </c>
      <c r="Y165" s="59">
        <v>15864550</v>
      </c>
      <c r="Z165" s="58">
        <v>15864550</v>
      </c>
      <c r="AA165" s="57">
        <v>0</v>
      </c>
      <c r="AB165" s="57">
        <v>0</v>
      </c>
      <c r="AC165" s="60">
        <v>15864550</v>
      </c>
    </row>
    <row r="166" spans="1:29" s="10" customFormat="1" ht="12.75" customHeight="1">
      <c r="A166" s="27"/>
      <c r="B166" s="53" t="s">
        <v>376</v>
      </c>
      <c r="C166" s="54" t="s">
        <v>377</v>
      </c>
      <c r="D166" s="55">
        <v>13259000</v>
      </c>
      <c r="E166" s="56">
        <v>0</v>
      </c>
      <c r="F166" s="56">
        <v>7999992</v>
      </c>
      <c r="G166" s="56">
        <v>37515999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7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1</v>
      </c>
      <c r="T166" s="56">
        <v>6</v>
      </c>
      <c r="U166" s="56">
        <v>1</v>
      </c>
      <c r="V166" s="57">
        <v>0</v>
      </c>
      <c r="W166" s="58">
        <v>0</v>
      </c>
      <c r="X166" s="57">
        <v>0</v>
      </c>
      <c r="Y166" s="59">
        <v>58774999</v>
      </c>
      <c r="Z166" s="58">
        <v>58774991</v>
      </c>
      <c r="AA166" s="57">
        <v>0</v>
      </c>
      <c r="AB166" s="57">
        <v>8</v>
      </c>
      <c r="AC166" s="60">
        <v>58774999</v>
      </c>
    </row>
    <row r="167" spans="1:29" s="10" customFormat="1" ht="12.75" customHeight="1">
      <c r="A167" s="27"/>
      <c r="B167" s="53" t="s">
        <v>378</v>
      </c>
      <c r="C167" s="54" t="s">
        <v>379</v>
      </c>
      <c r="D167" s="55">
        <v>8506000</v>
      </c>
      <c r="E167" s="56">
        <v>0</v>
      </c>
      <c r="F167" s="56">
        <v>11000000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7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7">
        <v>0</v>
      </c>
      <c r="W167" s="58">
        <v>0</v>
      </c>
      <c r="X167" s="57">
        <v>0</v>
      </c>
      <c r="Y167" s="59">
        <v>19506000</v>
      </c>
      <c r="Z167" s="58">
        <v>19506000</v>
      </c>
      <c r="AA167" s="57">
        <v>0</v>
      </c>
      <c r="AB167" s="57">
        <v>0</v>
      </c>
      <c r="AC167" s="60">
        <v>19506000</v>
      </c>
    </row>
    <row r="168" spans="1:29" s="10" customFormat="1" ht="12.75" customHeight="1">
      <c r="A168" s="27"/>
      <c r="B168" s="53" t="s">
        <v>380</v>
      </c>
      <c r="C168" s="54" t="s">
        <v>381</v>
      </c>
      <c r="D168" s="55">
        <v>7862000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7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7">
        <v>0</v>
      </c>
      <c r="W168" s="58">
        <v>0</v>
      </c>
      <c r="X168" s="57">
        <v>0</v>
      </c>
      <c r="Y168" s="59">
        <v>7862000</v>
      </c>
      <c r="Z168" s="58">
        <v>7862000</v>
      </c>
      <c r="AA168" s="57">
        <v>0</v>
      </c>
      <c r="AB168" s="57">
        <v>0</v>
      </c>
      <c r="AC168" s="60">
        <v>7862000</v>
      </c>
    </row>
    <row r="169" spans="1:29" s="10" customFormat="1" ht="12.75" customHeight="1">
      <c r="A169" s="27"/>
      <c r="B169" s="53" t="s">
        <v>382</v>
      </c>
      <c r="C169" s="54" t="s">
        <v>383</v>
      </c>
      <c r="D169" s="55">
        <v>9627300</v>
      </c>
      <c r="E169" s="56">
        <v>0</v>
      </c>
      <c r="F169" s="56">
        <v>7000000</v>
      </c>
      <c r="G169" s="56">
        <v>100000</v>
      </c>
      <c r="H169" s="56">
        <v>0</v>
      </c>
      <c r="I169" s="56">
        <v>200000</v>
      </c>
      <c r="J169" s="56">
        <v>0</v>
      </c>
      <c r="K169" s="56">
        <v>0</v>
      </c>
      <c r="L169" s="56">
        <v>0</v>
      </c>
      <c r="M169" s="56">
        <v>0</v>
      </c>
      <c r="N169" s="57">
        <v>0</v>
      </c>
      <c r="O169" s="56">
        <v>0</v>
      </c>
      <c r="P169" s="56">
        <v>100000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7">
        <v>0</v>
      </c>
      <c r="W169" s="58">
        <v>0</v>
      </c>
      <c r="X169" s="57">
        <v>0</v>
      </c>
      <c r="Y169" s="59">
        <v>17027300</v>
      </c>
      <c r="Z169" s="58">
        <v>17027300</v>
      </c>
      <c r="AA169" s="57">
        <v>0</v>
      </c>
      <c r="AB169" s="57">
        <v>0</v>
      </c>
      <c r="AC169" s="60">
        <v>17027300</v>
      </c>
    </row>
    <row r="170" spans="1:29" s="10" customFormat="1" ht="12.75" customHeight="1">
      <c r="A170" s="27"/>
      <c r="B170" s="53" t="s">
        <v>384</v>
      </c>
      <c r="C170" s="54" t="s">
        <v>385</v>
      </c>
      <c r="D170" s="55">
        <v>1</v>
      </c>
      <c r="E170" s="56">
        <v>0</v>
      </c>
      <c r="F170" s="56">
        <v>7000000</v>
      </c>
      <c r="G170" s="56">
        <v>8457999</v>
      </c>
      <c r="H170" s="56">
        <v>2115001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7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7">
        <v>0</v>
      </c>
      <c r="W170" s="58">
        <v>0</v>
      </c>
      <c r="X170" s="57">
        <v>0</v>
      </c>
      <c r="Y170" s="59">
        <v>17573001</v>
      </c>
      <c r="Z170" s="58">
        <v>17573001</v>
      </c>
      <c r="AA170" s="57">
        <v>0</v>
      </c>
      <c r="AB170" s="57">
        <v>0</v>
      </c>
      <c r="AC170" s="60">
        <v>17573001</v>
      </c>
    </row>
    <row r="171" spans="1:29" s="10" customFormat="1" ht="12.75" customHeight="1">
      <c r="A171" s="27"/>
      <c r="B171" s="53" t="s">
        <v>386</v>
      </c>
      <c r="C171" s="54" t="s">
        <v>387</v>
      </c>
      <c r="D171" s="55">
        <v>0</v>
      </c>
      <c r="E171" s="56">
        <v>0</v>
      </c>
      <c r="F171" s="56">
        <v>7000003</v>
      </c>
      <c r="G171" s="56">
        <v>4</v>
      </c>
      <c r="H171" s="56">
        <v>33395000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7">
        <v>0</v>
      </c>
      <c r="O171" s="56">
        <v>0</v>
      </c>
      <c r="P171" s="56">
        <v>2</v>
      </c>
      <c r="Q171" s="56">
        <v>0</v>
      </c>
      <c r="R171" s="56">
        <v>0</v>
      </c>
      <c r="S171" s="56">
        <v>1</v>
      </c>
      <c r="T171" s="56">
        <v>1</v>
      </c>
      <c r="U171" s="56">
        <v>0</v>
      </c>
      <c r="V171" s="57">
        <v>0</v>
      </c>
      <c r="W171" s="58">
        <v>0</v>
      </c>
      <c r="X171" s="57">
        <v>0</v>
      </c>
      <c r="Y171" s="59">
        <v>40395011</v>
      </c>
      <c r="Z171" s="58">
        <v>40395006</v>
      </c>
      <c r="AA171" s="57">
        <v>0</v>
      </c>
      <c r="AB171" s="57">
        <v>3</v>
      </c>
      <c r="AC171" s="60">
        <v>40395009</v>
      </c>
    </row>
    <row r="172" spans="1:29" s="10" customFormat="1" ht="12.75" customHeight="1">
      <c r="A172" s="27"/>
      <c r="B172" s="53" t="s">
        <v>388</v>
      </c>
      <c r="C172" s="54" t="s">
        <v>389</v>
      </c>
      <c r="D172" s="55">
        <v>0</v>
      </c>
      <c r="E172" s="56">
        <v>0</v>
      </c>
      <c r="F172" s="56">
        <v>2026000</v>
      </c>
      <c r="G172" s="56">
        <v>23730050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7">
        <v>0</v>
      </c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7093867</v>
      </c>
      <c r="U172" s="56">
        <v>0</v>
      </c>
      <c r="V172" s="57">
        <v>0</v>
      </c>
      <c r="W172" s="58">
        <v>0</v>
      </c>
      <c r="X172" s="57">
        <v>0</v>
      </c>
      <c r="Y172" s="59">
        <v>32849917</v>
      </c>
      <c r="Z172" s="58">
        <v>25756050</v>
      </c>
      <c r="AA172" s="57">
        <v>0</v>
      </c>
      <c r="AB172" s="57">
        <v>7093867</v>
      </c>
      <c r="AC172" s="60">
        <v>32849917</v>
      </c>
    </row>
    <row r="173" spans="1:29" s="10" customFormat="1" ht="12.75" customHeight="1">
      <c r="A173" s="27"/>
      <c r="B173" s="53" t="s">
        <v>390</v>
      </c>
      <c r="C173" s="54" t="s">
        <v>391</v>
      </c>
      <c r="D173" s="55">
        <v>0</v>
      </c>
      <c r="E173" s="56">
        <v>0</v>
      </c>
      <c r="F173" s="56">
        <v>0</v>
      </c>
      <c r="G173" s="56">
        <v>26568000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7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7">
        <v>0</v>
      </c>
      <c r="W173" s="58">
        <v>0</v>
      </c>
      <c r="X173" s="57">
        <v>0</v>
      </c>
      <c r="Y173" s="59">
        <v>26568000</v>
      </c>
      <c r="Z173" s="58">
        <v>26568000</v>
      </c>
      <c r="AA173" s="57">
        <v>0</v>
      </c>
      <c r="AB173" s="57">
        <v>0</v>
      </c>
      <c r="AC173" s="60">
        <v>26568000</v>
      </c>
    </row>
    <row r="174" spans="1:29" s="10" customFormat="1" ht="12.75" customHeight="1">
      <c r="A174" s="27"/>
      <c r="B174" s="53" t="s">
        <v>392</v>
      </c>
      <c r="C174" s="54" t="s">
        <v>393</v>
      </c>
      <c r="D174" s="55">
        <v>0</v>
      </c>
      <c r="E174" s="56">
        <v>0</v>
      </c>
      <c r="F174" s="56">
        <v>6564696</v>
      </c>
      <c r="G174" s="56">
        <v>24742432</v>
      </c>
      <c r="H174" s="56">
        <v>92583</v>
      </c>
      <c r="I174" s="56">
        <v>5471</v>
      </c>
      <c r="J174" s="56">
        <v>0</v>
      </c>
      <c r="K174" s="56">
        <v>0</v>
      </c>
      <c r="L174" s="56">
        <v>0</v>
      </c>
      <c r="M174" s="56">
        <v>2207926</v>
      </c>
      <c r="N174" s="57">
        <v>0</v>
      </c>
      <c r="O174" s="56">
        <v>4</v>
      </c>
      <c r="P174" s="56">
        <v>0</v>
      </c>
      <c r="Q174" s="56">
        <v>0</v>
      </c>
      <c r="R174" s="56">
        <v>55000</v>
      </c>
      <c r="S174" s="56">
        <v>345000</v>
      </c>
      <c r="T174" s="56">
        <v>1313000</v>
      </c>
      <c r="U174" s="56">
        <v>0</v>
      </c>
      <c r="V174" s="57">
        <v>0</v>
      </c>
      <c r="W174" s="58">
        <v>0</v>
      </c>
      <c r="X174" s="57">
        <v>0</v>
      </c>
      <c r="Y174" s="59">
        <v>35326112</v>
      </c>
      <c r="Z174" s="58">
        <v>24742432</v>
      </c>
      <c r="AA174" s="57">
        <v>0</v>
      </c>
      <c r="AB174" s="57">
        <v>10583676</v>
      </c>
      <c r="AC174" s="60">
        <v>35326108</v>
      </c>
    </row>
    <row r="175" spans="1:29" s="10" customFormat="1" ht="12.75" customHeight="1">
      <c r="A175" s="27"/>
      <c r="B175" s="53" t="s">
        <v>394</v>
      </c>
      <c r="C175" s="54" t="s">
        <v>395</v>
      </c>
      <c r="D175" s="55">
        <v>0</v>
      </c>
      <c r="E175" s="56">
        <v>0</v>
      </c>
      <c r="F175" s="56">
        <v>5285200</v>
      </c>
      <c r="G175" s="56">
        <v>15000000</v>
      </c>
      <c r="H175" s="56">
        <v>0</v>
      </c>
      <c r="I175" s="56">
        <v>8510000</v>
      </c>
      <c r="J175" s="56">
        <v>0</v>
      </c>
      <c r="K175" s="56">
        <v>0</v>
      </c>
      <c r="L175" s="56">
        <v>0</v>
      </c>
      <c r="M175" s="56">
        <v>0</v>
      </c>
      <c r="N175" s="57">
        <v>0</v>
      </c>
      <c r="O175" s="56">
        <v>0</v>
      </c>
      <c r="P175" s="56">
        <v>0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7">
        <v>0</v>
      </c>
      <c r="W175" s="58">
        <v>0</v>
      </c>
      <c r="X175" s="57">
        <v>0</v>
      </c>
      <c r="Y175" s="59">
        <v>28795200</v>
      </c>
      <c r="Z175" s="58">
        <v>28795200</v>
      </c>
      <c r="AA175" s="57">
        <v>0</v>
      </c>
      <c r="AB175" s="57">
        <v>0</v>
      </c>
      <c r="AC175" s="60">
        <v>28795200</v>
      </c>
    </row>
    <row r="176" spans="1:29" s="10" customFormat="1" ht="12.75" customHeight="1">
      <c r="A176" s="27"/>
      <c r="B176" s="53" t="s">
        <v>396</v>
      </c>
      <c r="C176" s="54" t="s">
        <v>397</v>
      </c>
      <c r="D176" s="55">
        <v>11495935</v>
      </c>
      <c r="E176" s="56">
        <v>0</v>
      </c>
      <c r="F176" s="56">
        <v>25804107</v>
      </c>
      <c r="G176" s="56">
        <v>2344783</v>
      </c>
      <c r="H176" s="56">
        <v>32064130</v>
      </c>
      <c r="I176" s="56">
        <v>1717500</v>
      </c>
      <c r="J176" s="56">
        <v>0</v>
      </c>
      <c r="K176" s="56">
        <v>0</v>
      </c>
      <c r="L176" s="56">
        <v>0</v>
      </c>
      <c r="M176" s="56">
        <v>13408088</v>
      </c>
      <c r="N176" s="57">
        <v>0</v>
      </c>
      <c r="O176" s="56">
        <v>0</v>
      </c>
      <c r="P176" s="56">
        <v>1600000</v>
      </c>
      <c r="Q176" s="56">
        <v>0</v>
      </c>
      <c r="R176" s="56">
        <v>5000000</v>
      </c>
      <c r="S176" s="56">
        <v>1121000</v>
      </c>
      <c r="T176" s="56">
        <v>0</v>
      </c>
      <c r="U176" s="56">
        <v>350000</v>
      </c>
      <c r="V176" s="57">
        <v>0</v>
      </c>
      <c r="W176" s="58">
        <v>0</v>
      </c>
      <c r="X176" s="57">
        <v>0</v>
      </c>
      <c r="Y176" s="59">
        <v>94905543</v>
      </c>
      <c r="Z176" s="58">
        <v>63716391</v>
      </c>
      <c r="AA176" s="57">
        <v>0</v>
      </c>
      <c r="AB176" s="57">
        <v>31189152</v>
      </c>
      <c r="AC176" s="60">
        <v>94905543</v>
      </c>
    </row>
    <row r="177" spans="1:29" s="10" customFormat="1" ht="12.75" customHeight="1">
      <c r="A177" s="27"/>
      <c r="B177" s="53" t="s">
        <v>90</v>
      </c>
      <c r="C177" s="54" t="s">
        <v>91</v>
      </c>
      <c r="D177" s="55">
        <v>57760000</v>
      </c>
      <c r="E177" s="56">
        <v>0</v>
      </c>
      <c r="F177" s="56">
        <v>28000000</v>
      </c>
      <c r="G177" s="56">
        <v>14500000</v>
      </c>
      <c r="H177" s="56">
        <v>37448000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7">
        <v>0</v>
      </c>
      <c r="O177" s="56">
        <v>4000000</v>
      </c>
      <c r="P177" s="56">
        <v>0</v>
      </c>
      <c r="Q177" s="56">
        <v>0</v>
      </c>
      <c r="R177" s="56">
        <v>11750000</v>
      </c>
      <c r="S177" s="56">
        <v>3000000</v>
      </c>
      <c r="T177" s="56">
        <v>3000000</v>
      </c>
      <c r="U177" s="56">
        <v>0</v>
      </c>
      <c r="V177" s="57">
        <v>10000000</v>
      </c>
      <c r="W177" s="58">
        <v>0</v>
      </c>
      <c r="X177" s="57">
        <v>0</v>
      </c>
      <c r="Y177" s="59">
        <v>169458000</v>
      </c>
      <c r="Z177" s="58">
        <v>145458000</v>
      </c>
      <c r="AA177" s="57">
        <v>0</v>
      </c>
      <c r="AB177" s="57">
        <v>24000000</v>
      </c>
      <c r="AC177" s="60">
        <v>169458000</v>
      </c>
    </row>
    <row r="178" spans="1:29" s="10" customFormat="1" ht="12.75" customHeight="1">
      <c r="A178" s="27"/>
      <c r="B178" s="53" t="s">
        <v>398</v>
      </c>
      <c r="C178" s="54" t="s">
        <v>399</v>
      </c>
      <c r="D178" s="55">
        <v>2823820</v>
      </c>
      <c r="E178" s="56">
        <v>0</v>
      </c>
      <c r="F178" s="56">
        <v>14703231</v>
      </c>
      <c r="G178" s="56">
        <v>3060277</v>
      </c>
      <c r="H178" s="56">
        <v>7420000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7">
        <v>0</v>
      </c>
      <c r="O178" s="56">
        <v>0</v>
      </c>
      <c r="P178" s="56">
        <v>0</v>
      </c>
      <c r="Q178" s="56">
        <v>0</v>
      </c>
      <c r="R178" s="56">
        <v>53000</v>
      </c>
      <c r="S178" s="56">
        <v>212000</v>
      </c>
      <c r="T178" s="56">
        <v>1</v>
      </c>
      <c r="U178" s="56">
        <v>0</v>
      </c>
      <c r="V178" s="57">
        <v>0</v>
      </c>
      <c r="W178" s="58">
        <v>0</v>
      </c>
      <c r="X178" s="57">
        <v>0</v>
      </c>
      <c r="Y178" s="59">
        <v>28272329</v>
      </c>
      <c r="Z178" s="58">
        <v>28007327</v>
      </c>
      <c r="AA178" s="57">
        <v>0</v>
      </c>
      <c r="AB178" s="57">
        <v>265002</v>
      </c>
      <c r="AC178" s="60">
        <v>28272329</v>
      </c>
    </row>
    <row r="179" spans="1:29" s="10" customFormat="1" ht="12.75" customHeight="1">
      <c r="A179" s="27"/>
      <c r="B179" s="53" t="s">
        <v>400</v>
      </c>
      <c r="C179" s="54" t="s">
        <v>401</v>
      </c>
      <c r="D179" s="55">
        <v>0</v>
      </c>
      <c r="E179" s="56">
        <v>0</v>
      </c>
      <c r="F179" s="56">
        <v>0</v>
      </c>
      <c r="G179" s="56">
        <v>12112000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7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7">
        <v>0</v>
      </c>
      <c r="W179" s="58">
        <v>0</v>
      </c>
      <c r="X179" s="57">
        <v>0</v>
      </c>
      <c r="Y179" s="59">
        <v>12112000</v>
      </c>
      <c r="Z179" s="58">
        <v>12112000</v>
      </c>
      <c r="AA179" s="57">
        <v>0</v>
      </c>
      <c r="AB179" s="57">
        <v>0</v>
      </c>
      <c r="AC179" s="60">
        <v>12112000</v>
      </c>
    </row>
    <row r="180" spans="1:29" s="10" customFormat="1" ht="12.75" customHeight="1">
      <c r="A180" s="27"/>
      <c r="B180" s="53" t="s">
        <v>402</v>
      </c>
      <c r="C180" s="54" t="s">
        <v>403</v>
      </c>
      <c r="D180" s="55">
        <v>60677722</v>
      </c>
      <c r="E180" s="56">
        <v>0</v>
      </c>
      <c r="F180" s="56">
        <v>0</v>
      </c>
      <c r="G180" s="56">
        <v>42845934</v>
      </c>
      <c r="H180" s="56">
        <v>35890189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7">
        <v>0</v>
      </c>
      <c r="O180" s="56">
        <v>0</v>
      </c>
      <c r="P180" s="56">
        <v>25400000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7">
        <v>0</v>
      </c>
      <c r="W180" s="58">
        <v>0</v>
      </c>
      <c r="X180" s="57">
        <v>0</v>
      </c>
      <c r="Y180" s="59">
        <v>164813845</v>
      </c>
      <c r="Z180" s="58">
        <v>164813845</v>
      </c>
      <c r="AA180" s="57">
        <v>0</v>
      </c>
      <c r="AB180" s="57">
        <v>0</v>
      </c>
      <c r="AC180" s="60">
        <v>164813845</v>
      </c>
    </row>
    <row r="181" spans="1:29" s="10" customFormat="1" ht="12.75" customHeight="1">
      <c r="A181" s="27"/>
      <c r="B181" s="53" t="s">
        <v>404</v>
      </c>
      <c r="C181" s="54" t="s">
        <v>405</v>
      </c>
      <c r="D181" s="55">
        <v>18709919</v>
      </c>
      <c r="E181" s="56">
        <v>0</v>
      </c>
      <c r="F181" s="56">
        <v>0</v>
      </c>
      <c r="G181" s="56">
        <v>31288283</v>
      </c>
      <c r="H181" s="56">
        <v>13649952</v>
      </c>
      <c r="I181" s="56">
        <v>0</v>
      </c>
      <c r="J181" s="56">
        <v>0</v>
      </c>
      <c r="K181" s="56">
        <v>0</v>
      </c>
      <c r="L181" s="56">
        <v>0</v>
      </c>
      <c r="M181" s="56">
        <v>5618004</v>
      </c>
      <c r="N181" s="57">
        <v>0</v>
      </c>
      <c r="O181" s="56">
        <v>0</v>
      </c>
      <c r="P181" s="56">
        <v>707868</v>
      </c>
      <c r="Q181" s="56">
        <v>0</v>
      </c>
      <c r="R181" s="56">
        <v>120609</v>
      </c>
      <c r="S181" s="56">
        <v>776861</v>
      </c>
      <c r="T181" s="56">
        <v>224722</v>
      </c>
      <c r="U181" s="56">
        <v>1691734</v>
      </c>
      <c r="V181" s="57">
        <v>4235973</v>
      </c>
      <c r="W181" s="58">
        <v>1</v>
      </c>
      <c r="X181" s="57">
        <v>0</v>
      </c>
      <c r="Y181" s="59">
        <v>77023926</v>
      </c>
      <c r="Z181" s="58">
        <v>63648154</v>
      </c>
      <c r="AA181" s="57">
        <v>0</v>
      </c>
      <c r="AB181" s="57">
        <v>13375772</v>
      </c>
      <c r="AC181" s="60">
        <v>77023926</v>
      </c>
    </row>
    <row r="182" spans="1:29" s="10" customFormat="1" ht="12.75" customHeight="1">
      <c r="A182" s="27"/>
      <c r="B182" s="53" t="s">
        <v>406</v>
      </c>
      <c r="C182" s="54" t="s">
        <v>407</v>
      </c>
      <c r="D182" s="55">
        <v>28378032</v>
      </c>
      <c r="E182" s="56">
        <v>0</v>
      </c>
      <c r="F182" s="56">
        <v>9999996</v>
      </c>
      <c r="G182" s="56">
        <v>49999992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18312924</v>
      </c>
      <c r="N182" s="57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7">
        <v>0</v>
      </c>
      <c r="W182" s="58">
        <v>0</v>
      </c>
      <c r="X182" s="57">
        <v>0</v>
      </c>
      <c r="Y182" s="59">
        <v>106690944</v>
      </c>
      <c r="Z182" s="58">
        <v>106690944</v>
      </c>
      <c r="AA182" s="57">
        <v>0</v>
      </c>
      <c r="AB182" s="57">
        <v>0</v>
      </c>
      <c r="AC182" s="60">
        <v>106690944</v>
      </c>
    </row>
    <row r="183" spans="1:29" s="10" customFormat="1" ht="12.75" customHeight="1">
      <c r="A183" s="27"/>
      <c r="B183" s="53" t="s">
        <v>408</v>
      </c>
      <c r="C183" s="54" t="s">
        <v>409</v>
      </c>
      <c r="D183" s="55">
        <v>0</v>
      </c>
      <c r="E183" s="56">
        <v>0</v>
      </c>
      <c r="F183" s="56">
        <v>20000000</v>
      </c>
      <c r="G183" s="56">
        <v>37908000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7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0</v>
      </c>
      <c r="U183" s="56">
        <v>129073000</v>
      </c>
      <c r="V183" s="57">
        <v>0</v>
      </c>
      <c r="W183" s="58">
        <v>0</v>
      </c>
      <c r="X183" s="57">
        <v>0</v>
      </c>
      <c r="Y183" s="59">
        <v>186981000</v>
      </c>
      <c r="Z183" s="58">
        <v>32908000</v>
      </c>
      <c r="AA183" s="57">
        <v>0</v>
      </c>
      <c r="AB183" s="57">
        <v>0</v>
      </c>
      <c r="AC183" s="60">
        <v>32908000</v>
      </c>
    </row>
    <row r="184" spans="1:29" s="10" customFormat="1" ht="12.75" customHeight="1">
      <c r="A184" s="27"/>
      <c r="B184" s="53" t="s">
        <v>410</v>
      </c>
      <c r="C184" s="54" t="s">
        <v>411</v>
      </c>
      <c r="D184" s="55">
        <v>21000000</v>
      </c>
      <c r="E184" s="56">
        <v>0</v>
      </c>
      <c r="F184" s="56">
        <v>15000000</v>
      </c>
      <c r="G184" s="56">
        <v>111408571</v>
      </c>
      <c r="H184" s="56">
        <v>70000000</v>
      </c>
      <c r="I184" s="56">
        <v>0</v>
      </c>
      <c r="J184" s="56">
        <v>0</v>
      </c>
      <c r="K184" s="56">
        <v>0</v>
      </c>
      <c r="L184" s="56">
        <v>0</v>
      </c>
      <c r="M184" s="56">
        <v>12000000</v>
      </c>
      <c r="N184" s="57">
        <v>0</v>
      </c>
      <c r="O184" s="56">
        <v>0</v>
      </c>
      <c r="P184" s="56">
        <v>18000000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7">
        <v>0</v>
      </c>
      <c r="W184" s="58">
        <v>0</v>
      </c>
      <c r="X184" s="57">
        <v>0</v>
      </c>
      <c r="Y184" s="59">
        <v>247408571</v>
      </c>
      <c r="Z184" s="58">
        <v>229408571</v>
      </c>
      <c r="AA184" s="57">
        <v>0</v>
      </c>
      <c r="AB184" s="57">
        <v>0</v>
      </c>
      <c r="AC184" s="60">
        <v>229408571</v>
      </c>
    </row>
    <row r="185" spans="1:29" s="10" customFormat="1" ht="12.75" customHeight="1">
      <c r="A185" s="27"/>
      <c r="B185" s="53" t="s">
        <v>92</v>
      </c>
      <c r="C185" s="54" t="s">
        <v>93</v>
      </c>
      <c r="D185" s="55">
        <v>91000000</v>
      </c>
      <c r="E185" s="56">
        <v>0</v>
      </c>
      <c r="F185" s="56">
        <v>71000000</v>
      </c>
      <c r="G185" s="56">
        <v>85000000</v>
      </c>
      <c r="H185" s="56">
        <v>88000000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7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7">
        <v>0</v>
      </c>
      <c r="W185" s="58">
        <v>0</v>
      </c>
      <c r="X185" s="57">
        <v>0</v>
      </c>
      <c r="Y185" s="59">
        <v>335000000</v>
      </c>
      <c r="Z185" s="58">
        <v>335000000</v>
      </c>
      <c r="AA185" s="57">
        <v>0</v>
      </c>
      <c r="AB185" s="57">
        <v>0</v>
      </c>
      <c r="AC185" s="60">
        <v>335000000</v>
      </c>
    </row>
    <row r="186" spans="1:29" s="10" customFormat="1" ht="12.75" customHeight="1">
      <c r="A186" s="27"/>
      <c r="B186" s="53" t="s">
        <v>94</v>
      </c>
      <c r="C186" s="54" t="s">
        <v>95</v>
      </c>
      <c r="D186" s="55">
        <v>183604186</v>
      </c>
      <c r="E186" s="56">
        <v>3138000</v>
      </c>
      <c r="F186" s="56">
        <v>89078000</v>
      </c>
      <c r="G186" s="56">
        <v>188196556</v>
      </c>
      <c r="H186" s="56">
        <v>136856253</v>
      </c>
      <c r="I186" s="56">
        <v>0</v>
      </c>
      <c r="J186" s="56">
        <v>0</v>
      </c>
      <c r="K186" s="56">
        <v>0</v>
      </c>
      <c r="L186" s="56">
        <v>700000</v>
      </c>
      <c r="M186" s="56">
        <v>5500000</v>
      </c>
      <c r="N186" s="57">
        <v>0</v>
      </c>
      <c r="O186" s="56">
        <v>6666374</v>
      </c>
      <c r="P186" s="56">
        <v>22383059</v>
      </c>
      <c r="Q186" s="56">
        <v>0</v>
      </c>
      <c r="R186" s="56">
        <v>2500000</v>
      </c>
      <c r="S186" s="56">
        <v>4577580</v>
      </c>
      <c r="T186" s="56">
        <v>12647392</v>
      </c>
      <c r="U186" s="56">
        <v>13373000</v>
      </c>
      <c r="V186" s="57">
        <v>278320</v>
      </c>
      <c r="W186" s="58">
        <v>6000000</v>
      </c>
      <c r="X186" s="57">
        <v>0</v>
      </c>
      <c r="Y186" s="59">
        <v>675498720</v>
      </c>
      <c r="Z186" s="58">
        <v>564630040</v>
      </c>
      <c r="AA186" s="57">
        <v>25000000</v>
      </c>
      <c r="AB186" s="57">
        <v>85868680</v>
      </c>
      <c r="AC186" s="60">
        <v>675498720</v>
      </c>
    </row>
    <row r="187" spans="1:29" s="10" customFormat="1" ht="12.75" customHeight="1">
      <c r="A187" s="27"/>
      <c r="B187" s="53" t="s">
        <v>412</v>
      </c>
      <c r="C187" s="54" t="s">
        <v>413</v>
      </c>
      <c r="D187" s="55">
        <v>8843710</v>
      </c>
      <c r="E187" s="56">
        <v>0</v>
      </c>
      <c r="F187" s="56">
        <v>20000000</v>
      </c>
      <c r="G187" s="56">
        <v>9000000</v>
      </c>
      <c r="H187" s="56">
        <v>9759490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7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7">
        <v>0</v>
      </c>
      <c r="W187" s="58">
        <v>0</v>
      </c>
      <c r="X187" s="57">
        <v>0</v>
      </c>
      <c r="Y187" s="59">
        <v>47603200</v>
      </c>
      <c r="Z187" s="58">
        <v>0</v>
      </c>
      <c r="AA187" s="57">
        <v>0</v>
      </c>
      <c r="AB187" s="57">
        <v>0</v>
      </c>
      <c r="AC187" s="60">
        <v>0</v>
      </c>
    </row>
    <row r="188" spans="1:29" s="10" customFormat="1" ht="12.75" customHeight="1">
      <c r="A188" s="27"/>
      <c r="B188" s="53" t="s">
        <v>414</v>
      </c>
      <c r="C188" s="54" t="s">
        <v>415</v>
      </c>
      <c r="D188" s="55">
        <v>35999999</v>
      </c>
      <c r="E188" s="56">
        <v>0</v>
      </c>
      <c r="F188" s="56">
        <v>13680000</v>
      </c>
      <c r="G188" s="56">
        <v>161795920</v>
      </c>
      <c r="H188" s="56">
        <v>0</v>
      </c>
      <c r="I188" s="56">
        <v>20000000</v>
      </c>
      <c r="J188" s="56">
        <v>0</v>
      </c>
      <c r="K188" s="56">
        <v>0</v>
      </c>
      <c r="L188" s="56">
        <v>0</v>
      </c>
      <c r="M188" s="56">
        <v>0</v>
      </c>
      <c r="N188" s="57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7">
        <v>0</v>
      </c>
      <c r="W188" s="58">
        <v>0</v>
      </c>
      <c r="X188" s="57">
        <v>0</v>
      </c>
      <c r="Y188" s="59">
        <v>231475919</v>
      </c>
      <c r="Z188" s="58">
        <v>224635919</v>
      </c>
      <c r="AA188" s="57">
        <v>0</v>
      </c>
      <c r="AB188" s="57">
        <v>6840000</v>
      </c>
      <c r="AC188" s="60">
        <v>231475919</v>
      </c>
    </row>
    <row r="189" spans="1:29" s="10" customFormat="1" ht="12.75" customHeight="1">
      <c r="A189" s="27"/>
      <c r="B189" s="53" t="s">
        <v>416</v>
      </c>
      <c r="C189" s="54" t="s">
        <v>417</v>
      </c>
      <c r="D189" s="55">
        <v>0</v>
      </c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250000</v>
      </c>
      <c r="N189" s="57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280500</v>
      </c>
      <c r="T189" s="56">
        <v>588091</v>
      </c>
      <c r="U189" s="56">
        <v>0</v>
      </c>
      <c r="V189" s="57">
        <v>400000</v>
      </c>
      <c r="W189" s="58">
        <v>0</v>
      </c>
      <c r="X189" s="57">
        <v>0</v>
      </c>
      <c r="Y189" s="59">
        <v>1518591</v>
      </c>
      <c r="Z189" s="58">
        <v>0</v>
      </c>
      <c r="AA189" s="57">
        <v>0</v>
      </c>
      <c r="AB189" s="57">
        <v>1118591</v>
      </c>
      <c r="AC189" s="60">
        <v>1118591</v>
      </c>
    </row>
    <row r="190" spans="1:29" s="10" customFormat="1" ht="12.75" customHeight="1">
      <c r="A190" s="27"/>
      <c r="B190" s="53" t="s">
        <v>418</v>
      </c>
      <c r="C190" s="54" t="s">
        <v>419</v>
      </c>
      <c r="D190" s="55">
        <v>1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7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7">
        <v>0</v>
      </c>
      <c r="W190" s="58">
        <v>0</v>
      </c>
      <c r="X190" s="57">
        <v>0</v>
      </c>
      <c r="Y190" s="59">
        <v>1</v>
      </c>
      <c r="Z190" s="58">
        <v>1</v>
      </c>
      <c r="AA190" s="57">
        <v>0</v>
      </c>
      <c r="AB190" s="57">
        <v>0</v>
      </c>
      <c r="AC190" s="60">
        <v>1</v>
      </c>
    </row>
    <row r="191" spans="1:29" s="10" customFormat="1" ht="12.75" customHeight="1">
      <c r="A191" s="27"/>
      <c r="B191" s="53" t="s">
        <v>420</v>
      </c>
      <c r="C191" s="54" t="s">
        <v>421</v>
      </c>
      <c r="D191" s="55">
        <v>43376508</v>
      </c>
      <c r="E191" s="56">
        <v>0</v>
      </c>
      <c r="F191" s="56">
        <v>12479148</v>
      </c>
      <c r="G191" s="56">
        <v>0</v>
      </c>
      <c r="H191" s="56">
        <v>0</v>
      </c>
      <c r="I191" s="56">
        <v>7953732</v>
      </c>
      <c r="J191" s="56">
        <v>0</v>
      </c>
      <c r="K191" s="56">
        <v>0</v>
      </c>
      <c r="L191" s="56">
        <v>0</v>
      </c>
      <c r="M191" s="56">
        <v>33408144</v>
      </c>
      <c r="N191" s="57">
        <v>0</v>
      </c>
      <c r="O191" s="56">
        <v>0</v>
      </c>
      <c r="P191" s="56">
        <v>8783088</v>
      </c>
      <c r="Q191" s="56">
        <v>0</v>
      </c>
      <c r="R191" s="56">
        <v>138672</v>
      </c>
      <c r="S191" s="56">
        <v>1352040</v>
      </c>
      <c r="T191" s="56">
        <v>3730980</v>
      </c>
      <c r="U191" s="56">
        <v>9069060</v>
      </c>
      <c r="V191" s="57">
        <v>6564600</v>
      </c>
      <c r="W191" s="58">
        <v>0</v>
      </c>
      <c r="X191" s="57">
        <v>0</v>
      </c>
      <c r="Y191" s="59">
        <v>126855972</v>
      </c>
      <c r="Z191" s="58">
        <v>94346124</v>
      </c>
      <c r="AA191" s="57">
        <v>0</v>
      </c>
      <c r="AB191" s="57">
        <v>0</v>
      </c>
      <c r="AC191" s="60">
        <v>94346124</v>
      </c>
    </row>
    <row r="192" spans="1:29" s="10" customFormat="1" ht="12.75" customHeight="1">
      <c r="A192" s="27"/>
      <c r="B192" s="53" t="s">
        <v>422</v>
      </c>
      <c r="C192" s="54" t="s">
        <v>423</v>
      </c>
      <c r="D192" s="55">
        <v>14506073</v>
      </c>
      <c r="E192" s="56">
        <v>0</v>
      </c>
      <c r="F192" s="56">
        <v>11000000</v>
      </c>
      <c r="G192" s="56">
        <v>0</v>
      </c>
      <c r="H192" s="56">
        <v>0</v>
      </c>
      <c r="I192" s="56">
        <v>5879349</v>
      </c>
      <c r="J192" s="56">
        <v>0</v>
      </c>
      <c r="K192" s="56">
        <v>0</v>
      </c>
      <c r="L192" s="56">
        <v>0</v>
      </c>
      <c r="M192" s="56">
        <v>15633629</v>
      </c>
      <c r="N192" s="57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200000</v>
      </c>
      <c r="T192" s="56">
        <v>0</v>
      </c>
      <c r="U192" s="56">
        <v>7038770</v>
      </c>
      <c r="V192" s="57">
        <v>0</v>
      </c>
      <c r="W192" s="58">
        <v>0</v>
      </c>
      <c r="X192" s="57">
        <v>0</v>
      </c>
      <c r="Y192" s="59">
        <v>54257821</v>
      </c>
      <c r="Z192" s="58">
        <v>47219051</v>
      </c>
      <c r="AA192" s="57">
        <v>0</v>
      </c>
      <c r="AB192" s="57">
        <v>7038770</v>
      </c>
      <c r="AC192" s="60">
        <v>54257821</v>
      </c>
    </row>
    <row r="193" spans="1:29" s="10" customFormat="1" ht="12.75" customHeight="1">
      <c r="A193" s="27"/>
      <c r="B193" s="53" t="s">
        <v>424</v>
      </c>
      <c r="C193" s="54" t="s">
        <v>425</v>
      </c>
      <c r="D193" s="55">
        <v>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7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2745760</v>
      </c>
      <c r="T193" s="56">
        <v>0</v>
      </c>
      <c r="U193" s="56">
        <v>0</v>
      </c>
      <c r="V193" s="57">
        <v>0</v>
      </c>
      <c r="W193" s="58">
        <v>0</v>
      </c>
      <c r="X193" s="57">
        <v>0</v>
      </c>
      <c r="Y193" s="59">
        <v>2745760</v>
      </c>
      <c r="Z193" s="58">
        <v>0</v>
      </c>
      <c r="AA193" s="57">
        <v>0</v>
      </c>
      <c r="AB193" s="57">
        <v>0</v>
      </c>
      <c r="AC193" s="60">
        <v>0</v>
      </c>
    </row>
    <row r="194" spans="1:29" s="10" customFormat="1" ht="12.75" customHeight="1">
      <c r="A194" s="27"/>
      <c r="B194" s="53" t="s">
        <v>426</v>
      </c>
      <c r="C194" s="54" t="s">
        <v>427</v>
      </c>
      <c r="D194" s="55">
        <v>6951650</v>
      </c>
      <c r="E194" s="56">
        <v>0</v>
      </c>
      <c r="F194" s="56">
        <v>15000000</v>
      </c>
      <c r="G194" s="56">
        <v>0</v>
      </c>
      <c r="H194" s="56">
        <v>0</v>
      </c>
      <c r="I194" s="56">
        <v>4930200</v>
      </c>
      <c r="J194" s="56">
        <v>0</v>
      </c>
      <c r="K194" s="56">
        <v>0</v>
      </c>
      <c r="L194" s="56">
        <v>0</v>
      </c>
      <c r="M194" s="56">
        <v>6000000</v>
      </c>
      <c r="N194" s="57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0</v>
      </c>
      <c r="U194" s="56">
        <v>0</v>
      </c>
      <c r="V194" s="57">
        <v>0</v>
      </c>
      <c r="W194" s="58">
        <v>0</v>
      </c>
      <c r="X194" s="57">
        <v>0</v>
      </c>
      <c r="Y194" s="59">
        <v>32881850</v>
      </c>
      <c r="Z194" s="58">
        <v>32881850</v>
      </c>
      <c r="AA194" s="57">
        <v>0</v>
      </c>
      <c r="AB194" s="57">
        <v>0</v>
      </c>
      <c r="AC194" s="60">
        <v>32881850</v>
      </c>
    </row>
    <row r="195" spans="1:29" s="10" customFormat="1" ht="12.75" customHeight="1">
      <c r="A195" s="27"/>
      <c r="B195" s="53" t="s">
        <v>428</v>
      </c>
      <c r="C195" s="54" t="s">
        <v>429</v>
      </c>
      <c r="D195" s="55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7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7">
        <v>0</v>
      </c>
      <c r="W195" s="58">
        <v>0</v>
      </c>
      <c r="X195" s="57">
        <v>0</v>
      </c>
      <c r="Y195" s="59">
        <v>0</v>
      </c>
      <c r="Z195" s="58">
        <v>0</v>
      </c>
      <c r="AA195" s="57">
        <v>0</v>
      </c>
      <c r="AB195" s="57">
        <v>0</v>
      </c>
      <c r="AC195" s="60">
        <v>0</v>
      </c>
    </row>
    <row r="196" spans="1:29" s="10" customFormat="1" ht="12.75" customHeight="1">
      <c r="A196" s="27"/>
      <c r="B196" s="53" t="s">
        <v>430</v>
      </c>
      <c r="C196" s="54" t="s">
        <v>431</v>
      </c>
      <c r="D196" s="55">
        <v>23820320</v>
      </c>
      <c r="E196" s="56">
        <v>0</v>
      </c>
      <c r="F196" s="56">
        <v>11100500</v>
      </c>
      <c r="G196" s="56">
        <v>9741600</v>
      </c>
      <c r="H196" s="56">
        <v>0</v>
      </c>
      <c r="I196" s="56">
        <v>0</v>
      </c>
      <c r="J196" s="56">
        <v>0</v>
      </c>
      <c r="K196" s="56">
        <v>0</v>
      </c>
      <c r="L196" s="56">
        <v>3932600</v>
      </c>
      <c r="M196" s="56">
        <v>27303480</v>
      </c>
      <c r="N196" s="57">
        <v>0</v>
      </c>
      <c r="O196" s="56">
        <v>0</v>
      </c>
      <c r="P196" s="56">
        <v>1235960</v>
      </c>
      <c r="Q196" s="56">
        <v>0</v>
      </c>
      <c r="R196" s="56">
        <v>617980</v>
      </c>
      <c r="S196" s="56">
        <v>561800</v>
      </c>
      <c r="T196" s="56">
        <v>13483</v>
      </c>
      <c r="U196" s="56">
        <v>0</v>
      </c>
      <c r="V196" s="57">
        <v>3415744</v>
      </c>
      <c r="W196" s="58">
        <v>0</v>
      </c>
      <c r="X196" s="57">
        <v>0</v>
      </c>
      <c r="Y196" s="59">
        <v>81743467</v>
      </c>
      <c r="Z196" s="58">
        <v>51662460</v>
      </c>
      <c r="AA196" s="57">
        <v>0</v>
      </c>
      <c r="AB196" s="57">
        <v>30081007</v>
      </c>
      <c r="AC196" s="60">
        <v>81743467</v>
      </c>
    </row>
    <row r="197" spans="1:29" s="10" customFormat="1" ht="12.75" customHeight="1">
      <c r="A197" s="27"/>
      <c r="B197" s="53" t="s">
        <v>432</v>
      </c>
      <c r="C197" s="54" t="s">
        <v>433</v>
      </c>
      <c r="D197" s="55">
        <v>15485000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1285000</v>
      </c>
      <c r="M197" s="56">
        <v>0</v>
      </c>
      <c r="N197" s="57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262000</v>
      </c>
      <c r="T197" s="56">
        <v>0</v>
      </c>
      <c r="U197" s="56">
        <v>7000000</v>
      </c>
      <c r="V197" s="57">
        <v>0</v>
      </c>
      <c r="W197" s="58">
        <v>0</v>
      </c>
      <c r="X197" s="57">
        <v>0</v>
      </c>
      <c r="Y197" s="59">
        <v>24032000</v>
      </c>
      <c r="Z197" s="58">
        <v>15485000</v>
      </c>
      <c r="AA197" s="57">
        <v>0</v>
      </c>
      <c r="AB197" s="57">
        <v>8547000</v>
      </c>
      <c r="AC197" s="60">
        <v>24032000</v>
      </c>
    </row>
    <row r="198" spans="1:29" s="10" customFormat="1" ht="12.75" customHeight="1">
      <c r="A198" s="27"/>
      <c r="B198" s="53" t="s">
        <v>434</v>
      </c>
      <c r="C198" s="54" t="s">
        <v>435</v>
      </c>
      <c r="D198" s="55">
        <v>7614045</v>
      </c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750000</v>
      </c>
      <c r="M198" s="56">
        <v>3800000</v>
      </c>
      <c r="N198" s="57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3378560</v>
      </c>
      <c r="T198" s="56">
        <v>189280</v>
      </c>
      <c r="U198" s="56">
        <v>0</v>
      </c>
      <c r="V198" s="57">
        <v>2000000</v>
      </c>
      <c r="W198" s="58">
        <v>0</v>
      </c>
      <c r="X198" s="57">
        <v>0</v>
      </c>
      <c r="Y198" s="59">
        <v>17731885</v>
      </c>
      <c r="Z198" s="58">
        <v>25183495</v>
      </c>
      <c r="AA198" s="57">
        <v>0</v>
      </c>
      <c r="AB198" s="57">
        <v>8800000</v>
      </c>
      <c r="AC198" s="60">
        <v>33983495</v>
      </c>
    </row>
    <row r="199" spans="1:29" s="10" customFormat="1" ht="12.75" customHeight="1">
      <c r="A199" s="27"/>
      <c r="B199" s="53" t="s">
        <v>96</v>
      </c>
      <c r="C199" s="54" t="s">
        <v>97</v>
      </c>
      <c r="D199" s="55">
        <v>52637601</v>
      </c>
      <c r="E199" s="56">
        <v>0</v>
      </c>
      <c r="F199" s="56">
        <v>24800000</v>
      </c>
      <c r="G199" s="56">
        <v>42867029</v>
      </c>
      <c r="H199" s="56">
        <v>27000000</v>
      </c>
      <c r="I199" s="56">
        <v>0</v>
      </c>
      <c r="J199" s="56">
        <v>0</v>
      </c>
      <c r="K199" s="56">
        <v>0</v>
      </c>
      <c r="L199" s="56">
        <v>0</v>
      </c>
      <c r="M199" s="56">
        <v>22873970</v>
      </c>
      <c r="N199" s="57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7">
        <v>0</v>
      </c>
      <c r="W199" s="58">
        <v>0</v>
      </c>
      <c r="X199" s="57">
        <v>0</v>
      </c>
      <c r="Y199" s="59">
        <v>170178600</v>
      </c>
      <c r="Z199" s="58">
        <v>170178600</v>
      </c>
      <c r="AA199" s="57">
        <v>0</v>
      </c>
      <c r="AB199" s="57">
        <v>0</v>
      </c>
      <c r="AC199" s="60">
        <v>170178600</v>
      </c>
    </row>
    <row r="200" spans="1:29" s="10" customFormat="1" ht="12.75" customHeight="1">
      <c r="A200" s="27"/>
      <c r="B200" s="53" t="s">
        <v>436</v>
      </c>
      <c r="C200" s="54" t="s">
        <v>437</v>
      </c>
      <c r="D200" s="55">
        <v>0</v>
      </c>
      <c r="E200" s="56">
        <v>0</v>
      </c>
      <c r="F200" s="56">
        <v>0</v>
      </c>
      <c r="G200" s="56">
        <v>25000000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7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5506000</v>
      </c>
      <c r="V200" s="57">
        <v>0</v>
      </c>
      <c r="W200" s="58">
        <v>0</v>
      </c>
      <c r="X200" s="57">
        <v>0</v>
      </c>
      <c r="Y200" s="59">
        <v>30506000</v>
      </c>
      <c r="Z200" s="58">
        <v>25000000</v>
      </c>
      <c r="AA200" s="57">
        <v>0</v>
      </c>
      <c r="AB200" s="57">
        <v>5506000</v>
      </c>
      <c r="AC200" s="60">
        <v>30506000</v>
      </c>
    </row>
    <row r="201" spans="1:29" s="10" customFormat="1" ht="12.75" customHeight="1">
      <c r="A201" s="27"/>
      <c r="B201" s="53" t="s">
        <v>98</v>
      </c>
      <c r="C201" s="54" t="s">
        <v>99</v>
      </c>
      <c r="D201" s="55">
        <v>0</v>
      </c>
      <c r="E201" s="56">
        <v>0</v>
      </c>
      <c r="F201" s="56">
        <v>13043478</v>
      </c>
      <c r="G201" s="56">
        <v>23478260</v>
      </c>
      <c r="H201" s="56">
        <v>47679739</v>
      </c>
      <c r="I201" s="56">
        <v>0</v>
      </c>
      <c r="J201" s="56">
        <v>0</v>
      </c>
      <c r="K201" s="56">
        <v>0</v>
      </c>
      <c r="L201" s="56">
        <v>0</v>
      </c>
      <c r="M201" s="56">
        <v>20869565</v>
      </c>
      <c r="N201" s="57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8695652</v>
      </c>
      <c r="V201" s="57">
        <v>0</v>
      </c>
      <c r="W201" s="58">
        <v>0</v>
      </c>
      <c r="X201" s="57">
        <v>0</v>
      </c>
      <c r="Y201" s="59">
        <v>113766694</v>
      </c>
      <c r="Z201" s="58">
        <v>98984086</v>
      </c>
      <c r="AA201" s="57">
        <v>0</v>
      </c>
      <c r="AB201" s="57">
        <v>14782608</v>
      </c>
      <c r="AC201" s="60">
        <v>113766694</v>
      </c>
    </row>
    <row r="202" spans="1:29" s="10" customFormat="1" ht="12.75" customHeight="1">
      <c r="A202" s="27"/>
      <c r="B202" s="53" t="s">
        <v>438</v>
      </c>
      <c r="C202" s="54" t="s">
        <v>439</v>
      </c>
      <c r="D202" s="55">
        <v>15918000</v>
      </c>
      <c r="E202" s="56">
        <v>0</v>
      </c>
      <c r="F202" s="56">
        <v>5000000</v>
      </c>
      <c r="G202" s="56">
        <v>25600000</v>
      </c>
      <c r="H202" s="56">
        <v>14740000</v>
      </c>
      <c r="I202" s="56">
        <v>0</v>
      </c>
      <c r="J202" s="56">
        <v>0</v>
      </c>
      <c r="K202" s="56">
        <v>0</v>
      </c>
      <c r="L202" s="56">
        <v>0</v>
      </c>
      <c r="M202" s="56">
        <v>500000</v>
      </c>
      <c r="N202" s="57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50000</v>
      </c>
      <c r="T202" s="56">
        <v>0</v>
      </c>
      <c r="U202" s="56">
        <v>850000</v>
      </c>
      <c r="V202" s="57">
        <v>300000</v>
      </c>
      <c r="W202" s="58">
        <v>0</v>
      </c>
      <c r="X202" s="57">
        <v>0</v>
      </c>
      <c r="Y202" s="59">
        <v>62958000</v>
      </c>
      <c r="Z202" s="58">
        <v>60258000</v>
      </c>
      <c r="AA202" s="57">
        <v>0</v>
      </c>
      <c r="AB202" s="57">
        <v>2700000</v>
      </c>
      <c r="AC202" s="60">
        <v>62958000</v>
      </c>
    </row>
    <row r="203" spans="1:29" s="10" customFormat="1" ht="12.75" customHeight="1">
      <c r="A203" s="27"/>
      <c r="B203" s="53" t="s">
        <v>440</v>
      </c>
      <c r="C203" s="54" t="s">
        <v>441</v>
      </c>
      <c r="D203" s="55">
        <v>7949370</v>
      </c>
      <c r="E203" s="56">
        <v>100000</v>
      </c>
      <c r="F203" s="56">
        <v>8735652</v>
      </c>
      <c r="G203" s="56">
        <v>6792632</v>
      </c>
      <c r="H203" s="56">
        <v>34488500</v>
      </c>
      <c r="I203" s="56">
        <v>0</v>
      </c>
      <c r="J203" s="56">
        <v>0</v>
      </c>
      <c r="K203" s="56">
        <v>0</v>
      </c>
      <c r="L203" s="56">
        <v>0</v>
      </c>
      <c r="M203" s="56">
        <v>1390000</v>
      </c>
      <c r="N203" s="57">
        <v>0</v>
      </c>
      <c r="O203" s="56">
        <v>0</v>
      </c>
      <c r="P203" s="56">
        <v>400000</v>
      </c>
      <c r="Q203" s="56">
        <v>0</v>
      </c>
      <c r="R203" s="56">
        <v>0</v>
      </c>
      <c r="S203" s="56">
        <v>321149</v>
      </c>
      <c r="T203" s="56">
        <v>100000</v>
      </c>
      <c r="U203" s="56">
        <v>450000</v>
      </c>
      <c r="V203" s="57">
        <v>80000</v>
      </c>
      <c r="W203" s="58">
        <v>0</v>
      </c>
      <c r="X203" s="57">
        <v>0</v>
      </c>
      <c r="Y203" s="59">
        <v>60807303</v>
      </c>
      <c r="Z203" s="58">
        <v>56837303</v>
      </c>
      <c r="AA203" s="57">
        <v>0</v>
      </c>
      <c r="AB203" s="57">
        <v>3970000</v>
      </c>
      <c r="AC203" s="60">
        <v>60807303</v>
      </c>
    </row>
    <row r="204" spans="1:29" s="10" customFormat="1" ht="12.75" customHeight="1">
      <c r="A204" s="27"/>
      <c r="B204" s="53" t="s">
        <v>442</v>
      </c>
      <c r="C204" s="54" t="s">
        <v>443</v>
      </c>
      <c r="D204" s="55">
        <v>6766782</v>
      </c>
      <c r="E204" s="56">
        <v>2343566</v>
      </c>
      <c r="F204" s="56">
        <v>6247826</v>
      </c>
      <c r="G204" s="56">
        <v>2365000</v>
      </c>
      <c r="H204" s="56">
        <v>1930000</v>
      </c>
      <c r="I204" s="56">
        <v>8995652</v>
      </c>
      <c r="J204" s="56">
        <v>0</v>
      </c>
      <c r="K204" s="56">
        <v>0</v>
      </c>
      <c r="L204" s="56">
        <v>0</v>
      </c>
      <c r="M204" s="56">
        <v>7245000</v>
      </c>
      <c r="N204" s="57">
        <v>20000</v>
      </c>
      <c r="O204" s="56">
        <v>50000</v>
      </c>
      <c r="P204" s="56">
        <v>100000</v>
      </c>
      <c r="Q204" s="56">
        <v>0</v>
      </c>
      <c r="R204" s="56">
        <v>600000</v>
      </c>
      <c r="S204" s="56">
        <v>1050000</v>
      </c>
      <c r="T204" s="56">
        <v>999000</v>
      </c>
      <c r="U204" s="56">
        <v>1037000</v>
      </c>
      <c r="V204" s="57">
        <v>5960000</v>
      </c>
      <c r="W204" s="58">
        <v>0</v>
      </c>
      <c r="X204" s="57">
        <v>0</v>
      </c>
      <c r="Y204" s="59">
        <v>45709826</v>
      </c>
      <c r="Z204" s="58">
        <v>18388826</v>
      </c>
      <c r="AA204" s="57">
        <v>15120000</v>
      </c>
      <c r="AB204" s="57">
        <v>12201000</v>
      </c>
      <c r="AC204" s="60">
        <v>45709826</v>
      </c>
    </row>
    <row r="205" spans="1:29" s="10" customFormat="1" ht="12.75" customHeight="1">
      <c r="A205" s="27"/>
      <c r="B205" s="53" t="s">
        <v>444</v>
      </c>
      <c r="C205" s="54" t="s">
        <v>445</v>
      </c>
      <c r="D205" s="55">
        <v>34868960</v>
      </c>
      <c r="E205" s="56">
        <v>2422948</v>
      </c>
      <c r="F205" s="56">
        <v>31661555</v>
      </c>
      <c r="G205" s="56">
        <v>32846029</v>
      </c>
      <c r="H205" s="56">
        <v>13655555</v>
      </c>
      <c r="I205" s="56">
        <v>2500000</v>
      </c>
      <c r="J205" s="56">
        <v>0</v>
      </c>
      <c r="K205" s="56">
        <v>0</v>
      </c>
      <c r="L205" s="56">
        <v>0</v>
      </c>
      <c r="M205" s="56">
        <v>11920559</v>
      </c>
      <c r="N205" s="57">
        <v>0</v>
      </c>
      <c r="O205" s="56">
        <v>0</v>
      </c>
      <c r="P205" s="56">
        <v>3170000</v>
      </c>
      <c r="Q205" s="56">
        <v>0</v>
      </c>
      <c r="R205" s="56">
        <v>4442696</v>
      </c>
      <c r="S205" s="56">
        <v>3393059</v>
      </c>
      <c r="T205" s="56">
        <v>703522</v>
      </c>
      <c r="U205" s="56">
        <v>6690850</v>
      </c>
      <c r="V205" s="57">
        <v>10886410</v>
      </c>
      <c r="W205" s="58">
        <v>0</v>
      </c>
      <c r="X205" s="57">
        <v>0</v>
      </c>
      <c r="Y205" s="59">
        <v>159162143</v>
      </c>
      <c r="Z205" s="58">
        <v>49185606</v>
      </c>
      <c r="AA205" s="57">
        <v>47450000</v>
      </c>
      <c r="AB205" s="57">
        <v>62526537</v>
      </c>
      <c r="AC205" s="60">
        <v>159162143</v>
      </c>
    </row>
    <row r="206" spans="1:29" s="10" customFormat="1" ht="12.75" customHeight="1">
      <c r="A206" s="27"/>
      <c r="B206" s="53" t="s">
        <v>446</v>
      </c>
      <c r="C206" s="54" t="s">
        <v>447</v>
      </c>
      <c r="D206" s="55">
        <v>56657045</v>
      </c>
      <c r="E206" s="56">
        <v>0</v>
      </c>
      <c r="F206" s="56">
        <v>13437626</v>
      </c>
      <c r="G206" s="56">
        <v>35288429</v>
      </c>
      <c r="H206" s="56">
        <v>11895792</v>
      </c>
      <c r="I206" s="56">
        <v>2000000</v>
      </c>
      <c r="J206" s="56">
        <v>0</v>
      </c>
      <c r="K206" s="56">
        <v>0</v>
      </c>
      <c r="L206" s="56">
        <v>0</v>
      </c>
      <c r="M206" s="56">
        <v>700000</v>
      </c>
      <c r="N206" s="57">
        <v>0</v>
      </c>
      <c r="O206" s="56">
        <v>0</v>
      </c>
      <c r="P206" s="56">
        <v>6595000</v>
      </c>
      <c r="Q206" s="56">
        <v>0</v>
      </c>
      <c r="R206" s="56">
        <v>0</v>
      </c>
      <c r="S206" s="56">
        <v>1232500</v>
      </c>
      <c r="T206" s="56">
        <v>211000</v>
      </c>
      <c r="U206" s="56">
        <v>1616061</v>
      </c>
      <c r="V206" s="57">
        <v>8076790</v>
      </c>
      <c r="W206" s="58">
        <v>0</v>
      </c>
      <c r="X206" s="57">
        <v>0</v>
      </c>
      <c r="Y206" s="59">
        <v>137710243</v>
      </c>
      <c r="Z206" s="58">
        <v>65570000</v>
      </c>
      <c r="AA206" s="57">
        <v>0</v>
      </c>
      <c r="AB206" s="57">
        <v>72140243</v>
      </c>
      <c r="AC206" s="60">
        <v>137710243</v>
      </c>
    </row>
    <row r="207" spans="1:29" s="10" customFormat="1" ht="12.75" customHeight="1">
      <c r="A207" s="27"/>
      <c r="B207" s="53" t="s">
        <v>448</v>
      </c>
      <c r="C207" s="54" t="s">
        <v>449</v>
      </c>
      <c r="D207" s="55">
        <v>6158260</v>
      </c>
      <c r="E207" s="56">
        <v>0</v>
      </c>
      <c r="F207" s="56">
        <v>8000000</v>
      </c>
      <c r="G207" s="56">
        <v>9526177</v>
      </c>
      <c r="H207" s="56">
        <v>1500000</v>
      </c>
      <c r="I207" s="56">
        <v>0</v>
      </c>
      <c r="J207" s="56">
        <v>0</v>
      </c>
      <c r="K207" s="56">
        <v>0</v>
      </c>
      <c r="L207" s="56">
        <v>0</v>
      </c>
      <c r="M207" s="56">
        <v>11675128</v>
      </c>
      <c r="N207" s="57">
        <v>0</v>
      </c>
      <c r="O207" s="56">
        <v>0</v>
      </c>
      <c r="P207" s="56">
        <v>0</v>
      </c>
      <c r="Q207" s="56">
        <v>0</v>
      </c>
      <c r="R207" s="56">
        <v>0</v>
      </c>
      <c r="S207" s="56">
        <v>600000</v>
      </c>
      <c r="T207" s="56">
        <v>0</v>
      </c>
      <c r="U207" s="56">
        <v>80000</v>
      </c>
      <c r="V207" s="57">
        <v>800000</v>
      </c>
      <c r="W207" s="58">
        <v>0</v>
      </c>
      <c r="X207" s="57">
        <v>0</v>
      </c>
      <c r="Y207" s="59">
        <v>38339565</v>
      </c>
      <c r="Z207" s="58">
        <v>28166522</v>
      </c>
      <c r="AA207" s="57">
        <v>0</v>
      </c>
      <c r="AB207" s="57">
        <v>10173043</v>
      </c>
      <c r="AC207" s="60">
        <v>38339565</v>
      </c>
    </row>
    <row r="208" spans="1:29" s="10" customFormat="1" ht="12.75" customHeight="1">
      <c r="A208" s="27"/>
      <c r="B208" s="53" t="s">
        <v>100</v>
      </c>
      <c r="C208" s="54" t="s">
        <v>101</v>
      </c>
      <c r="D208" s="55">
        <v>16552169</v>
      </c>
      <c r="E208" s="56">
        <v>0</v>
      </c>
      <c r="F208" s="56">
        <v>33000000</v>
      </c>
      <c r="G208" s="56">
        <v>15500000</v>
      </c>
      <c r="H208" s="56">
        <v>2500000</v>
      </c>
      <c r="I208" s="56">
        <v>500000</v>
      </c>
      <c r="J208" s="56">
        <v>0</v>
      </c>
      <c r="K208" s="56">
        <v>0</v>
      </c>
      <c r="L208" s="56">
        <v>0</v>
      </c>
      <c r="M208" s="56">
        <v>22829831</v>
      </c>
      <c r="N208" s="57">
        <v>0</v>
      </c>
      <c r="O208" s="56">
        <v>0</v>
      </c>
      <c r="P208" s="56">
        <v>5300000</v>
      </c>
      <c r="Q208" s="56">
        <v>0</v>
      </c>
      <c r="R208" s="56">
        <v>700000</v>
      </c>
      <c r="S208" s="56">
        <v>700000</v>
      </c>
      <c r="T208" s="56">
        <v>50000</v>
      </c>
      <c r="U208" s="56">
        <v>14150000</v>
      </c>
      <c r="V208" s="57">
        <v>920000</v>
      </c>
      <c r="W208" s="58">
        <v>0</v>
      </c>
      <c r="X208" s="57">
        <v>0</v>
      </c>
      <c r="Y208" s="59">
        <v>112702000</v>
      </c>
      <c r="Z208" s="58">
        <v>62702000</v>
      </c>
      <c r="AA208" s="57">
        <v>0</v>
      </c>
      <c r="AB208" s="57">
        <v>50000000</v>
      </c>
      <c r="AC208" s="60">
        <v>112702000</v>
      </c>
    </row>
    <row r="209" spans="1:29" s="10" customFormat="1" ht="12.75" customHeight="1">
      <c r="A209" s="27"/>
      <c r="B209" s="53" t="s">
        <v>102</v>
      </c>
      <c r="C209" s="54" t="s">
        <v>103</v>
      </c>
      <c r="D209" s="55">
        <v>40200000</v>
      </c>
      <c r="E209" s="56">
        <v>0</v>
      </c>
      <c r="F209" s="56">
        <v>112323736</v>
      </c>
      <c r="G209" s="56">
        <v>125918000</v>
      </c>
      <c r="H209" s="56">
        <v>50400000</v>
      </c>
      <c r="I209" s="56">
        <v>43000000</v>
      </c>
      <c r="J209" s="56">
        <v>0</v>
      </c>
      <c r="K209" s="56">
        <v>0</v>
      </c>
      <c r="L209" s="56">
        <v>1668656</v>
      </c>
      <c r="M209" s="56">
        <v>25450000</v>
      </c>
      <c r="N209" s="57">
        <v>1000000</v>
      </c>
      <c r="O209" s="56">
        <v>11200000</v>
      </c>
      <c r="P209" s="56">
        <v>8850000</v>
      </c>
      <c r="Q209" s="56">
        <v>250000</v>
      </c>
      <c r="R209" s="56">
        <v>450000</v>
      </c>
      <c r="S209" s="56">
        <v>4750000</v>
      </c>
      <c r="T209" s="56">
        <v>3679000</v>
      </c>
      <c r="U209" s="56">
        <v>6080000</v>
      </c>
      <c r="V209" s="57">
        <v>22900000</v>
      </c>
      <c r="W209" s="58">
        <v>0</v>
      </c>
      <c r="X209" s="57">
        <v>0</v>
      </c>
      <c r="Y209" s="59">
        <v>458119392</v>
      </c>
      <c r="Z209" s="58">
        <v>102402000</v>
      </c>
      <c r="AA209" s="57">
        <v>169000000</v>
      </c>
      <c r="AB209" s="57">
        <v>186717392</v>
      </c>
      <c r="AC209" s="60">
        <v>458119392</v>
      </c>
    </row>
    <row r="210" spans="1:29" s="10" customFormat="1" ht="12.75" customHeight="1">
      <c r="A210" s="27"/>
      <c r="B210" s="53" t="s">
        <v>450</v>
      </c>
      <c r="C210" s="54" t="s">
        <v>451</v>
      </c>
      <c r="D210" s="55">
        <v>38986000</v>
      </c>
      <c r="E210" s="56">
        <v>12000000</v>
      </c>
      <c r="F210" s="56">
        <v>38000000</v>
      </c>
      <c r="G210" s="56">
        <v>2719200</v>
      </c>
      <c r="H210" s="56">
        <v>2120000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7">
        <v>0</v>
      </c>
      <c r="O210" s="56">
        <v>0</v>
      </c>
      <c r="P210" s="56">
        <v>400000</v>
      </c>
      <c r="Q210" s="56">
        <v>0</v>
      </c>
      <c r="R210" s="56">
        <v>0</v>
      </c>
      <c r="S210" s="56">
        <v>0</v>
      </c>
      <c r="T210" s="56">
        <v>25000</v>
      </c>
      <c r="U210" s="56">
        <v>400000</v>
      </c>
      <c r="V210" s="57">
        <v>0</v>
      </c>
      <c r="W210" s="58">
        <v>0</v>
      </c>
      <c r="X210" s="57">
        <v>0</v>
      </c>
      <c r="Y210" s="59">
        <v>94650200</v>
      </c>
      <c r="Z210" s="58">
        <v>76986000</v>
      </c>
      <c r="AA210" s="57">
        <v>0</v>
      </c>
      <c r="AB210" s="57">
        <v>17664200</v>
      </c>
      <c r="AC210" s="60">
        <v>94650200</v>
      </c>
    </row>
    <row r="211" spans="1:29" s="10" customFormat="1" ht="12.75" customHeight="1">
      <c r="A211" s="27"/>
      <c r="B211" s="53" t="s">
        <v>452</v>
      </c>
      <c r="C211" s="54" t="s">
        <v>453</v>
      </c>
      <c r="D211" s="55">
        <v>30434783</v>
      </c>
      <c r="E211" s="56">
        <v>0</v>
      </c>
      <c r="F211" s="56">
        <v>9217391</v>
      </c>
      <c r="G211" s="56">
        <v>0</v>
      </c>
      <c r="H211" s="56">
        <v>21388696</v>
      </c>
      <c r="I211" s="56">
        <v>0</v>
      </c>
      <c r="J211" s="56">
        <v>0</v>
      </c>
      <c r="K211" s="56">
        <v>0</v>
      </c>
      <c r="L211" s="56">
        <v>0</v>
      </c>
      <c r="M211" s="56">
        <v>4350000</v>
      </c>
      <c r="N211" s="57">
        <v>0</v>
      </c>
      <c r="O211" s="56">
        <v>0</v>
      </c>
      <c r="P211" s="56">
        <v>700000</v>
      </c>
      <c r="Q211" s="56">
        <v>0</v>
      </c>
      <c r="R211" s="56">
        <v>0</v>
      </c>
      <c r="S211" s="56">
        <v>0</v>
      </c>
      <c r="T211" s="56">
        <v>200000</v>
      </c>
      <c r="U211" s="56">
        <v>130000</v>
      </c>
      <c r="V211" s="57">
        <v>0</v>
      </c>
      <c r="W211" s="58">
        <v>0</v>
      </c>
      <c r="X211" s="57">
        <v>0</v>
      </c>
      <c r="Y211" s="59">
        <v>66420870</v>
      </c>
      <c r="Z211" s="58">
        <v>57040870</v>
      </c>
      <c r="AA211" s="57">
        <v>0</v>
      </c>
      <c r="AB211" s="57">
        <v>9380000</v>
      </c>
      <c r="AC211" s="60">
        <v>66420870</v>
      </c>
    </row>
    <row r="212" spans="1:29" s="10" customFormat="1" ht="12.75" customHeight="1">
      <c r="A212" s="27"/>
      <c r="B212" s="53" t="s">
        <v>454</v>
      </c>
      <c r="C212" s="54" t="s">
        <v>455</v>
      </c>
      <c r="D212" s="55">
        <v>7875000</v>
      </c>
      <c r="E212" s="56">
        <v>5875000</v>
      </c>
      <c r="F212" s="56">
        <v>10100000</v>
      </c>
      <c r="G212" s="56">
        <v>12502098</v>
      </c>
      <c r="H212" s="56">
        <v>49525142</v>
      </c>
      <c r="I212" s="56">
        <v>3913043</v>
      </c>
      <c r="J212" s="56">
        <v>0</v>
      </c>
      <c r="K212" s="56">
        <v>0</v>
      </c>
      <c r="L212" s="56">
        <v>0</v>
      </c>
      <c r="M212" s="56">
        <v>8000000</v>
      </c>
      <c r="N212" s="57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7">
        <v>1000000</v>
      </c>
      <c r="W212" s="58">
        <v>0</v>
      </c>
      <c r="X212" s="57">
        <v>0</v>
      </c>
      <c r="Y212" s="59">
        <v>98790283</v>
      </c>
      <c r="Z212" s="58">
        <v>56016260</v>
      </c>
      <c r="AA212" s="57">
        <v>25897283</v>
      </c>
      <c r="AB212" s="57">
        <v>16876740</v>
      </c>
      <c r="AC212" s="60">
        <v>98790283</v>
      </c>
    </row>
    <row r="213" spans="1:29" s="10" customFormat="1" ht="12.75" customHeight="1">
      <c r="A213" s="27"/>
      <c r="B213" s="53" t="s">
        <v>456</v>
      </c>
      <c r="C213" s="54" t="s">
        <v>457</v>
      </c>
      <c r="D213" s="55">
        <v>17000000</v>
      </c>
      <c r="E213" s="56">
        <v>0</v>
      </c>
      <c r="F213" s="56">
        <v>31000000</v>
      </c>
      <c r="G213" s="56">
        <v>22000000</v>
      </c>
      <c r="H213" s="56">
        <v>26528000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7">
        <v>0</v>
      </c>
      <c r="O213" s="56">
        <v>0</v>
      </c>
      <c r="P213" s="56">
        <v>37850000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57">
        <v>20000000</v>
      </c>
      <c r="W213" s="58">
        <v>0</v>
      </c>
      <c r="X213" s="57">
        <v>0</v>
      </c>
      <c r="Y213" s="59">
        <v>154378000</v>
      </c>
      <c r="Z213" s="58">
        <v>75378000</v>
      </c>
      <c r="AA213" s="57">
        <v>59000000</v>
      </c>
      <c r="AB213" s="57">
        <v>20000000</v>
      </c>
      <c r="AC213" s="60">
        <v>154378000</v>
      </c>
    </row>
    <row r="214" spans="1:29" s="10" customFormat="1" ht="12.75" customHeight="1">
      <c r="A214" s="27"/>
      <c r="B214" s="53" t="s">
        <v>458</v>
      </c>
      <c r="C214" s="54" t="s">
        <v>459</v>
      </c>
      <c r="D214" s="55">
        <v>17032550</v>
      </c>
      <c r="E214" s="56">
        <v>900000</v>
      </c>
      <c r="F214" s="56">
        <v>10284501</v>
      </c>
      <c r="G214" s="56">
        <v>2350000</v>
      </c>
      <c r="H214" s="56">
        <v>250000</v>
      </c>
      <c r="I214" s="56">
        <v>0</v>
      </c>
      <c r="J214" s="56">
        <v>0</v>
      </c>
      <c r="K214" s="56">
        <v>0</v>
      </c>
      <c r="L214" s="56">
        <v>0</v>
      </c>
      <c r="M214" s="56">
        <v>240000</v>
      </c>
      <c r="N214" s="57">
        <v>0</v>
      </c>
      <c r="O214" s="56">
        <v>0</v>
      </c>
      <c r="P214" s="56">
        <v>600000</v>
      </c>
      <c r="Q214" s="56">
        <v>0</v>
      </c>
      <c r="R214" s="56">
        <v>0</v>
      </c>
      <c r="S214" s="56">
        <v>4038200</v>
      </c>
      <c r="T214" s="56">
        <v>162200</v>
      </c>
      <c r="U214" s="56">
        <v>84050</v>
      </c>
      <c r="V214" s="57">
        <v>50000</v>
      </c>
      <c r="W214" s="58">
        <v>0</v>
      </c>
      <c r="X214" s="57">
        <v>0</v>
      </c>
      <c r="Y214" s="59">
        <v>35991501</v>
      </c>
      <c r="Z214" s="58">
        <v>14232550</v>
      </c>
      <c r="AA214" s="57">
        <v>3655265</v>
      </c>
      <c r="AB214" s="57">
        <v>18103686</v>
      </c>
      <c r="AC214" s="60">
        <v>35991501</v>
      </c>
    </row>
    <row r="215" spans="1:29" s="10" customFormat="1" ht="12.75" customHeight="1">
      <c r="A215" s="27"/>
      <c r="B215" s="53" t="s">
        <v>460</v>
      </c>
      <c r="C215" s="54" t="s">
        <v>461</v>
      </c>
      <c r="D215" s="55">
        <v>5837391</v>
      </c>
      <c r="E215" s="56">
        <v>0</v>
      </c>
      <c r="F215" s="56">
        <v>2608696</v>
      </c>
      <c r="G215" s="56">
        <v>5825870</v>
      </c>
      <c r="H215" s="56">
        <v>150000</v>
      </c>
      <c r="I215" s="56">
        <v>0</v>
      </c>
      <c r="J215" s="56">
        <v>0</v>
      </c>
      <c r="K215" s="56">
        <v>0</v>
      </c>
      <c r="L215" s="56">
        <v>0</v>
      </c>
      <c r="M215" s="56">
        <v>50000</v>
      </c>
      <c r="N215" s="57">
        <v>0</v>
      </c>
      <c r="O215" s="56">
        <v>0</v>
      </c>
      <c r="P215" s="56">
        <v>0</v>
      </c>
      <c r="Q215" s="56">
        <v>0</v>
      </c>
      <c r="R215" s="56">
        <v>0</v>
      </c>
      <c r="S215" s="56">
        <v>1400000</v>
      </c>
      <c r="T215" s="56">
        <v>230000</v>
      </c>
      <c r="U215" s="56">
        <v>300000</v>
      </c>
      <c r="V215" s="57">
        <v>1450000</v>
      </c>
      <c r="W215" s="58">
        <v>0</v>
      </c>
      <c r="X215" s="57">
        <v>0</v>
      </c>
      <c r="Y215" s="59">
        <v>17851957</v>
      </c>
      <c r="Z215" s="58">
        <v>13351957</v>
      </c>
      <c r="AA215" s="57">
        <v>0</v>
      </c>
      <c r="AB215" s="57">
        <v>4500000</v>
      </c>
      <c r="AC215" s="60">
        <v>17851957</v>
      </c>
    </row>
    <row r="216" spans="1:29" s="10" customFormat="1" ht="12.75" customHeight="1">
      <c r="A216" s="27"/>
      <c r="B216" s="53" t="s">
        <v>462</v>
      </c>
      <c r="C216" s="54" t="s">
        <v>463</v>
      </c>
      <c r="D216" s="55">
        <v>0</v>
      </c>
      <c r="E216" s="56">
        <v>0</v>
      </c>
      <c r="F216" s="56">
        <v>2000000</v>
      </c>
      <c r="G216" s="56">
        <v>31488850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0</v>
      </c>
      <c r="N216" s="57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6">
        <v>0</v>
      </c>
      <c r="V216" s="57">
        <v>0</v>
      </c>
      <c r="W216" s="58">
        <v>0</v>
      </c>
      <c r="X216" s="57">
        <v>0</v>
      </c>
      <c r="Y216" s="59">
        <v>33488850</v>
      </c>
      <c r="Z216" s="58">
        <v>33488850</v>
      </c>
      <c r="AA216" s="57">
        <v>0</v>
      </c>
      <c r="AB216" s="57">
        <v>0</v>
      </c>
      <c r="AC216" s="60">
        <v>33488850</v>
      </c>
    </row>
    <row r="217" spans="1:29" s="10" customFormat="1" ht="12.75" customHeight="1">
      <c r="A217" s="27"/>
      <c r="B217" s="53" t="s">
        <v>464</v>
      </c>
      <c r="C217" s="54" t="s">
        <v>465</v>
      </c>
      <c r="D217" s="55">
        <v>10490000</v>
      </c>
      <c r="E217" s="56">
        <v>0</v>
      </c>
      <c r="F217" s="56">
        <v>6300000</v>
      </c>
      <c r="G217" s="56">
        <v>6610000</v>
      </c>
      <c r="H217" s="56">
        <v>18837900</v>
      </c>
      <c r="I217" s="56">
        <v>100000</v>
      </c>
      <c r="J217" s="56">
        <v>0</v>
      </c>
      <c r="K217" s="56">
        <v>0</v>
      </c>
      <c r="L217" s="56">
        <v>10000000</v>
      </c>
      <c r="M217" s="56">
        <v>3235000</v>
      </c>
      <c r="N217" s="57">
        <v>0</v>
      </c>
      <c r="O217" s="56">
        <v>0</v>
      </c>
      <c r="P217" s="56">
        <v>15000</v>
      </c>
      <c r="Q217" s="56">
        <v>0</v>
      </c>
      <c r="R217" s="56">
        <v>0</v>
      </c>
      <c r="S217" s="56">
        <v>204000</v>
      </c>
      <c r="T217" s="56">
        <v>397000</v>
      </c>
      <c r="U217" s="56">
        <v>3007300</v>
      </c>
      <c r="V217" s="57">
        <v>4300000</v>
      </c>
      <c r="W217" s="58">
        <v>0</v>
      </c>
      <c r="X217" s="57">
        <v>0</v>
      </c>
      <c r="Y217" s="59">
        <v>63496200</v>
      </c>
      <c r="Z217" s="58">
        <v>14290900</v>
      </c>
      <c r="AA217" s="57">
        <v>41305000</v>
      </c>
      <c r="AB217" s="57">
        <v>7900300</v>
      </c>
      <c r="AC217" s="60">
        <v>63496200</v>
      </c>
    </row>
    <row r="218" spans="1:29" s="10" customFormat="1" ht="12.75" customHeight="1">
      <c r="A218" s="27"/>
      <c r="B218" s="53" t="s">
        <v>466</v>
      </c>
      <c r="C218" s="54" t="s">
        <v>467</v>
      </c>
      <c r="D218" s="55">
        <v>29054884</v>
      </c>
      <c r="E218" s="56">
        <v>10775000</v>
      </c>
      <c r="F218" s="56">
        <v>25850652</v>
      </c>
      <c r="G218" s="56">
        <v>28311147</v>
      </c>
      <c r="H218" s="56">
        <v>54252092</v>
      </c>
      <c r="I218" s="56">
        <v>0</v>
      </c>
      <c r="J218" s="56">
        <v>0</v>
      </c>
      <c r="K218" s="56">
        <v>0</v>
      </c>
      <c r="L218" s="56">
        <v>0</v>
      </c>
      <c r="M218" s="56">
        <v>6310913</v>
      </c>
      <c r="N218" s="57">
        <v>0</v>
      </c>
      <c r="O218" s="56">
        <v>1000000</v>
      </c>
      <c r="P218" s="56">
        <v>2360000</v>
      </c>
      <c r="Q218" s="56">
        <v>0</v>
      </c>
      <c r="R218" s="56">
        <v>0</v>
      </c>
      <c r="S218" s="56">
        <v>221000</v>
      </c>
      <c r="T218" s="56">
        <v>367043</v>
      </c>
      <c r="U218" s="56">
        <v>2869720</v>
      </c>
      <c r="V218" s="57">
        <v>14399200</v>
      </c>
      <c r="W218" s="58">
        <v>0</v>
      </c>
      <c r="X218" s="57">
        <v>0</v>
      </c>
      <c r="Y218" s="59">
        <v>175771651</v>
      </c>
      <c r="Z218" s="58">
        <v>50284581</v>
      </c>
      <c r="AA218" s="57">
        <v>12000000</v>
      </c>
      <c r="AB218" s="57">
        <v>113487070</v>
      </c>
      <c r="AC218" s="60">
        <v>175771651</v>
      </c>
    </row>
    <row r="219" spans="1:29" s="10" customFormat="1" ht="12.75" customHeight="1">
      <c r="A219" s="27"/>
      <c r="B219" s="53" t="s">
        <v>104</v>
      </c>
      <c r="C219" s="54" t="s">
        <v>105</v>
      </c>
      <c r="D219" s="55">
        <v>19800000</v>
      </c>
      <c r="E219" s="56">
        <v>3500000</v>
      </c>
      <c r="F219" s="56">
        <v>60529326</v>
      </c>
      <c r="G219" s="56">
        <v>158278348</v>
      </c>
      <c r="H219" s="56">
        <v>55620000</v>
      </c>
      <c r="I219" s="56">
        <v>1500000</v>
      </c>
      <c r="J219" s="56">
        <v>0</v>
      </c>
      <c r="K219" s="56">
        <v>0</v>
      </c>
      <c r="L219" s="56">
        <v>1790000</v>
      </c>
      <c r="M219" s="56">
        <v>8925000</v>
      </c>
      <c r="N219" s="57">
        <v>0</v>
      </c>
      <c r="O219" s="56">
        <v>500000</v>
      </c>
      <c r="P219" s="56">
        <v>5710000</v>
      </c>
      <c r="Q219" s="56">
        <v>0</v>
      </c>
      <c r="R219" s="56">
        <v>130000</v>
      </c>
      <c r="S219" s="56">
        <v>2221000</v>
      </c>
      <c r="T219" s="56">
        <v>1614500</v>
      </c>
      <c r="U219" s="56">
        <v>8503500</v>
      </c>
      <c r="V219" s="57">
        <v>11375000</v>
      </c>
      <c r="W219" s="58">
        <v>0</v>
      </c>
      <c r="X219" s="57">
        <v>0</v>
      </c>
      <c r="Y219" s="59">
        <v>339996674</v>
      </c>
      <c r="Z219" s="58">
        <v>49359000</v>
      </c>
      <c r="AA219" s="57">
        <v>218521674</v>
      </c>
      <c r="AB219" s="57">
        <v>72116000</v>
      </c>
      <c r="AC219" s="60">
        <v>339996674</v>
      </c>
    </row>
    <row r="220" spans="1:29" s="10" customFormat="1" ht="12.75" customHeight="1">
      <c r="A220" s="27"/>
      <c r="B220" s="53" t="s">
        <v>468</v>
      </c>
      <c r="C220" s="54" t="s">
        <v>469</v>
      </c>
      <c r="D220" s="55">
        <v>7608750</v>
      </c>
      <c r="E220" s="56">
        <v>0</v>
      </c>
      <c r="F220" s="56">
        <v>9586302</v>
      </c>
      <c r="G220" s="56">
        <v>36451304</v>
      </c>
      <c r="H220" s="56">
        <v>0</v>
      </c>
      <c r="I220" s="56">
        <v>9468536</v>
      </c>
      <c r="J220" s="56">
        <v>0</v>
      </c>
      <c r="K220" s="56">
        <v>0</v>
      </c>
      <c r="L220" s="56">
        <v>0</v>
      </c>
      <c r="M220" s="56">
        <v>3000000</v>
      </c>
      <c r="N220" s="57">
        <v>0</v>
      </c>
      <c r="O220" s="56">
        <v>0</v>
      </c>
      <c r="P220" s="56">
        <v>0</v>
      </c>
      <c r="Q220" s="56">
        <v>0</v>
      </c>
      <c r="R220" s="56">
        <v>300000</v>
      </c>
      <c r="S220" s="56">
        <v>918478</v>
      </c>
      <c r="T220" s="56">
        <v>270210</v>
      </c>
      <c r="U220" s="56">
        <v>448470</v>
      </c>
      <c r="V220" s="57">
        <v>800000</v>
      </c>
      <c r="W220" s="58">
        <v>0</v>
      </c>
      <c r="X220" s="57">
        <v>0</v>
      </c>
      <c r="Y220" s="59">
        <v>68852050</v>
      </c>
      <c r="Z220" s="58">
        <v>61024239</v>
      </c>
      <c r="AA220" s="57">
        <v>0</v>
      </c>
      <c r="AB220" s="57">
        <v>7827811</v>
      </c>
      <c r="AC220" s="60">
        <v>68852050</v>
      </c>
    </row>
    <row r="221" spans="1:29" s="10" customFormat="1" ht="12.75" customHeight="1">
      <c r="A221" s="27"/>
      <c r="B221" s="53" t="s">
        <v>470</v>
      </c>
      <c r="C221" s="54" t="s">
        <v>471</v>
      </c>
      <c r="D221" s="55">
        <v>12347826</v>
      </c>
      <c r="E221" s="56">
        <v>0</v>
      </c>
      <c r="F221" s="56">
        <v>18350000</v>
      </c>
      <c r="G221" s="56">
        <v>13138261</v>
      </c>
      <c r="H221" s="56">
        <v>18047826</v>
      </c>
      <c r="I221" s="56">
        <v>0</v>
      </c>
      <c r="J221" s="56">
        <v>0</v>
      </c>
      <c r="K221" s="56">
        <v>0</v>
      </c>
      <c r="L221" s="56">
        <v>0</v>
      </c>
      <c r="M221" s="56">
        <v>4739130</v>
      </c>
      <c r="N221" s="57">
        <v>0</v>
      </c>
      <c r="O221" s="56">
        <v>0</v>
      </c>
      <c r="P221" s="56">
        <v>2300000</v>
      </c>
      <c r="Q221" s="56">
        <v>0</v>
      </c>
      <c r="R221" s="56">
        <v>0</v>
      </c>
      <c r="S221" s="56">
        <v>2407572</v>
      </c>
      <c r="T221" s="56">
        <v>170000</v>
      </c>
      <c r="U221" s="56">
        <v>4473000</v>
      </c>
      <c r="V221" s="57">
        <v>8138000</v>
      </c>
      <c r="W221" s="58">
        <v>0</v>
      </c>
      <c r="X221" s="57">
        <v>0</v>
      </c>
      <c r="Y221" s="59">
        <v>84111615</v>
      </c>
      <c r="Z221" s="58">
        <v>38773043</v>
      </c>
      <c r="AA221" s="57">
        <v>0</v>
      </c>
      <c r="AB221" s="57">
        <v>45338572</v>
      </c>
      <c r="AC221" s="60">
        <v>84111615</v>
      </c>
    </row>
    <row r="222" spans="1:29" s="10" customFormat="1" ht="12.75" customHeight="1">
      <c r="A222" s="27"/>
      <c r="B222" s="53" t="s">
        <v>472</v>
      </c>
      <c r="C222" s="54" t="s">
        <v>473</v>
      </c>
      <c r="D222" s="55">
        <v>43586000</v>
      </c>
      <c r="E222" s="56">
        <v>6000000</v>
      </c>
      <c r="F222" s="56">
        <v>12948000</v>
      </c>
      <c r="G222" s="56">
        <v>13500000</v>
      </c>
      <c r="H222" s="56">
        <v>23780250</v>
      </c>
      <c r="I222" s="56">
        <v>2000000</v>
      </c>
      <c r="J222" s="56">
        <v>0</v>
      </c>
      <c r="K222" s="56">
        <v>0</v>
      </c>
      <c r="L222" s="56">
        <v>0</v>
      </c>
      <c r="M222" s="56">
        <v>20769000</v>
      </c>
      <c r="N222" s="57">
        <v>0</v>
      </c>
      <c r="O222" s="56">
        <v>0</v>
      </c>
      <c r="P222" s="56">
        <v>10500000</v>
      </c>
      <c r="Q222" s="56">
        <v>0</v>
      </c>
      <c r="R222" s="56">
        <v>0</v>
      </c>
      <c r="S222" s="56">
        <v>0</v>
      </c>
      <c r="T222" s="56">
        <v>0</v>
      </c>
      <c r="U222" s="56">
        <v>3050000</v>
      </c>
      <c r="V222" s="57">
        <v>4950000</v>
      </c>
      <c r="W222" s="58">
        <v>0</v>
      </c>
      <c r="X222" s="57">
        <v>0</v>
      </c>
      <c r="Y222" s="59">
        <v>141083250</v>
      </c>
      <c r="Z222" s="58">
        <v>51463250</v>
      </c>
      <c r="AA222" s="57">
        <v>55020000</v>
      </c>
      <c r="AB222" s="57">
        <v>34600000</v>
      </c>
      <c r="AC222" s="60">
        <v>141083250</v>
      </c>
    </row>
    <row r="223" spans="1:29" s="10" customFormat="1" ht="12.75" customHeight="1">
      <c r="A223" s="27"/>
      <c r="B223" s="53" t="s">
        <v>474</v>
      </c>
      <c r="C223" s="54" t="s">
        <v>475</v>
      </c>
      <c r="D223" s="55">
        <v>3773526</v>
      </c>
      <c r="E223" s="56">
        <v>0</v>
      </c>
      <c r="F223" s="56">
        <v>2000000</v>
      </c>
      <c r="G223" s="56">
        <v>1538374</v>
      </c>
      <c r="H223" s="56">
        <v>1214600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7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7">
        <v>0</v>
      </c>
      <c r="W223" s="58">
        <v>0</v>
      </c>
      <c r="X223" s="57">
        <v>0</v>
      </c>
      <c r="Y223" s="59">
        <v>8526500</v>
      </c>
      <c r="Z223" s="58">
        <v>8526500</v>
      </c>
      <c r="AA223" s="57">
        <v>0</v>
      </c>
      <c r="AB223" s="57">
        <v>0</v>
      </c>
      <c r="AC223" s="60">
        <v>8526500</v>
      </c>
    </row>
    <row r="224" spans="1:29" s="10" customFormat="1" ht="12.75" customHeight="1">
      <c r="A224" s="27"/>
      <c r="B224" s="53" t="s">
        <v>476</v>
      </c>
      <c r="C224" s="54" t="s">
        <v>477</v>
      </c>
      <c r="D224" s="55">
        <v>3028780</v>
      </c>
      <c r="E224" s="56">
        <v>0</v>
      </c>
      <c r="F224" s="56">
        <v>0</v>
      </c>
      <c r="G224" s="56">
        <v>0</v>
      </c>
      <c r="H224" s="56">
        <v>3543569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7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27270</v>
      </c>
      <c r="T224" s="56">
        <v>0</v>
      </c>
      <c r="U224" s="56">
        <v>0</v>
      </c>
      <c r="V224" s="57">
        <v>0</v>
      </c>
      <c r="W224" s="58">
        <v>0</v>
      </c>
      <c r="X224" s="57">
        <v>0</v>
      </c>
      <c r="Y224" s="59">
        <v>6599619</v>
      </c>
      <c r="Z224" s="58">
        <v>6599619</v>
      </c>
      <c r="AA224" s="57">
        <v>0</v>
      </c>
      <c r="AB224" s="57">
        <v>0</v>
      </c>
      <c r="AC224" s="60">
        <v>6599619</v>
      </c>
    </row>
    <row r="225" spans="1:29" s="10" customFormat="1" ht="12.75" customHeight="1">
      <c r="A225" s="27"/>
      <c r="B225" s="53" t="s">
        <v>478</v>
      </c>
      <c r="C225" s="54" t="s">
        <v>479</v>
      </c>
      <c r="D225" s="55">
        <v>3867122</v>
      </c>
      <c r="E225" s="56">
        <v>4094108</v>
      </c>
      <c r="F225" s="56">
        <v>5871000</v>
      </c>
      <c r="G225" s="56">
        <v>0</v>
      </c>
      <c r="H225" s="56">
        <v>776688</v>
      </c>
      <c r="I225" s="56">
        <v>0</v>
      </c>
      <c r="J225" s="56">
        <v>0</v>
      </c>
      <c r="K225" s="56">
        <v>0</v>
      </c>
      <c r="L225" s="56">
        <v>0</v>
      </c>
      <c r="M225" s="56">
        <v>6822448</v>
      </c>
      <c r="N225" s="57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350000</v>
      </c>
      <c r="T225" s="56">
        <v>0</v>
      </c>
      <c r="U225" s="56">
        <v>0</v>
      </c>
      <c r="V225" s="57">
        <v>0</v>
      </c>
      <c r="W225" s="58">
        <v>0</v>
      </c>
      <c r="X225" s="57">
        <v>0</v>
      </c>
      <c r="Y225" s="59">
        <v>21781366</v>
      </c>
      <c r="Z225" s="58">
        <v>21431366</v>
      </c>
      <c r="AA225" s="57">
        <v>0</v>
      </c>
      <c r="AB225" s="57">
        <v>350000</v>
      </c>
      <c r="AC225" s="60">
        <v>21781366</v>
      </c>
    </row>
    <row r="226" spans="1:29" s="10" customFormat="1" ht="12.75" customHeight="1">
      <c r="A226" s="28"/>
      <c r="B226" s="62" t="s">
        <v>637</v>
      </c>
      <c r="C226" s="63"/>
      <c r="D226" s="64">
        <f aca="true" t="shared" si="1" ref="D226:AC226">SUM(D21:D225)</f>
        <v>6349302398</v>
      </c>
      <c r="E226" s="65">
        <f t="shared" si="1"/>
        <v>276927083</v>
      </c>
      <c r="F226" s="65">
        <f t="shared" si="1"/>
        <v>3066822620</v>
      </c>
      <c r="G226" s="65">
        <f t="shared" si="1"/>
        <v>5754643175</v>
      </c>
      <c r="H226" s="65">
        <f t="shared" si="1"/>
        <v>2119986895</v>
      </c>
      <c r="I226" s="65">
        <f t="shared" si="1"/>
        <v>686110358</v>
      </c>
      <c r="J226" s="65">
        <f t="shared" si="1"/>
        <v>8544043</v>
      </c>
      <c r="K226" s="65">
        <f t="shared" si="1"/>
        <v>6774114</v>
      </c>
      <c r="L226" s="65">
        <f t="shared" si="1"/>
        <v>32502429</v>
      </c>
      <c r="M226" s="65">
        <f t="shared" si="1"/>
        <v>1790179396</v>
      </c>
      <c r="N226" s="66">
        <f t="shared" si="1"/>
        <v>1270000</v>
      </c>
      <c r="O226" s="65">
        <f t="shared" si="1"/>
        <v>284389792</v>
      </c>
      <c r="P226" s="65">
        <f t="shared" si="1"/>
        <v>978030991</v>
      </c>
      <c r="Q226" s="65">
        <f t="shared" si="1"/>
        <v>1250000</v>
      </c>
      <c r="R226" s="65">
        <f t="shared" si="1"/>
        <v>86745950</v>
      </c>
      <c r="S226" s="65">
        <f t="shared" si="1"/>
        <v>134277629</v>
      </c>
      <c r="T226" s="65">
        <f t="shared" si="1"/>
        <v>154291856</v>
      </c>
      <c r="U226" s="65">
        <f t="shared" si="1"/>
        <v>535090468</v>
      </c>
      <c r="V226" s="66">
        <f t="shared" si="1"/>
        <v>513272997</v>
      </c>
      <c r="W226" s="67">
        <f t="shared" si="1"/>
        <v>28884610</v>
      </c>
      <c r="X226" s="66">
        <f t="shared" si="1"/>
        <v>0</v>
      </c>
      <c r="Y226" s="68">
        <f t="shared" si="1"/>
        <v>22809296804</v>
      </c>
      <c r="Z226" s="67">
        <f t="shared" si="1"/>
        <v>16067468150</v>
      </c>
      <c r="AA226" s="66">
        <f t="shared" si="1"/>
        <v>1298204252</v>
      </c>
      <c r="AB226" s="66">
        <f t="shared" si="1"/>
        <v>4828587255</v>
      </c>
      <c r="AC226" s="69">
        <f t="shared" si="1"/>
        <v>22194259657</v>
      </c>
    </row>
    <row r="227" spans="1:29" s="10" customFormat="1" ht="12.75" customHeight="1">
      <c r="A227" s="27"/>
      <c r="B227" s="53"/>
      <c r="C227" s="54"/>
      <c r="D227" s="55"/>
      <c r="E227" s="56"/>
      <c r="F227" s="56"/>
      <c r="G227" s="56"/>
      <c r="H227" s="56"/>
      <c r="I227" s="56"/>
      <c r="J227" s="56"/>
      <c r="K227" s="56"/>
      <c r="L227" s="56"/>
      <c r="M227" s="56"/>
      <c r="N227" s="57"/>
      <c r="O227" s="56"/>
      <c r="P227" s="56"/>
      <c r="Q227" s="56"/>
      <c r="R227" s="56"/>
      <c r="S227" s="56"/>
      <c r="T227" s="56"/>
      <c r="U227" s="56"/>
      <c r="V227" s="57"/>
      <c r="W227" s="58"/>
      <c r="X227" s="57"/>
      <c r="Y227" s="59"/>
      <c r="Z227" s="58"/>
      <c r="AA227" s="57"/>
      <c r="AB227" s="57"/>
      <c r="AC227" s="60"/>
    </row>
    <row r="228" spans="1:29" s="10" customFormat="1" ht="12.75" customHeight="1">
      <c r="A228" s="20"/>
      <c r="B228" s="99" t="s">
        <v>480</v>
      </c>
      <c r="C228" s="100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3"/>
      <c r="X228" s="102"/>
      <c r="Y228" s="104"/>
      <c r="Z228" s="103"/>
      <c r="AA228" s="102"/>
      <c r="AB228" s="102"/>
      <c r="AC228" s="104"/>
    </row>
    <row r="229" spans="1:29" s="10" customFormat="1" ht="12.75" customHeight="1">
      <c r="A229" s="27"/>
      <c r="B229" s="53"/>
      <c r="C229" s="54"/>
      <c r="D229" s="55"/>
      <c r="E229" s="56"/>
      <c r="F229" s="56"/>
      <c r="G229" s="56"/>
      <c r="H229" s="56"/>
      <c r="I229" s="56"/>
      <c r="J229" s="56"/>
      <c r="K229" s="56"/>
      <c r="L229" s="56"/>
      <c r="M229" s="56"/>
      <c r="N229" s="57"/>
      <c r="O229" s="56"/>
      <c r="P229" s="56"/>
      <c r="Q229" s="56"/>
      <c r="R229" s="56"/>
      <c r="S229" s="56"/>
      <c r="T229" s="56"/>
      <c r="U229" s="56"/>
      <c r="V229" s="57"/>
      <c r="W229" s="58"/>
      <c r="X229" s="57"/>
      <c r="Y229" s="59"/>
      <c r="Z229" s="58"/>
      <c r="AA229" s="57"/>
      <c r="AB229" s="57"/>
      <c r="AC229" s="60"/>
    </row>
    <row r="230" spans="1:29" s="10" customFormat="1" ht="12.75" customHeight="1">
      <c r="A230" s="27"/>
      <c r="B230" s="53" t="s">
        <v>481</v>
      </c>
      <c r="C230" s="54" t="s">
        <v>482</v>
      </c>
      <c r="D230" s="55">
        <v>0</v>
      </c>
      <c r="E230" s="56">
        <v>0</v>
      </c>
      <c r="F230" s="56">
        <v>0</v>
      </c>
      <c r="G230" s="56">
        <v>185000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7">
        <v>0</v>
      </c>
      <c r="O230" s="56">
        <v>0</v>
      </c>
      <c r="P230" s="56">
        <v>371000</v>
      </c>
      <c r="Q230" s="56">
        <v>0</v>
      </c>
      <c r="R230" s="56">
        <v>0</v>
      </c>
      <c r="S230" s="56">
        <v>615225</v>
      </c>
      <c r="T230" s="56">
        <v>186490</v>
      </c>
      <c r="U230" s="56">
        <v>2532009</v>
      </c>
      <c r="V230" s="57">
        <v>1550000</v>
      </c>
      <c r="W230" s="58">
        <v>0</v>
      </c>
      <c r="X230" s="57">
        <v>0</v>
      </c>
      <c r="Y230" s="59">
        <v>5439724</v>
      </c>
      <c r="Z230" s="58">
        <v>0</v>
      </c>
      <c r="AA230" s="57">
        <v>0</v>
      </c>
      <c r="AB230" s="57">
        <v>5439724</v>
      </c>
      <c r="AC230" s="60">
        <v>5439724</v>
      </c>
    </row>
    <row r="231" spans="1:29" s="10" customFormat="1" ht="12.75" customHeight="1">
      <c r="A231" s="27"/>
      <c r="B231" s="53" t="s">
        <v>483</v>
      </c>
      <c r="C231" s="54" t="s">
        <v>484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7">
        <v>0</v>
      </c>
      <c r="O231" s="56">
        <v>0</v>
      </c>
      <c r="P231" s="56">
        <v>500000</v>
      </c>
      <c r="Q231" s="56">
        <v>0</v>
      </c>
      <c r="R231" s="56">
        <v>100000</v>
      </c>
      <c r="S231" s="56">
        <v>0</v>
      </c>
      <c r="T231" s="56">
        <v>0</v>
      </c>
      <c r="U231" s="56">
        <v>0</v>
      </c>
      <c r="V231" s="57">
        <v>0</v>
      </c>
      <c r="W231" s="58">
        <v>0</v>
      </c>
      <c r="X231" s="57">
        <v>0</v>
      </c>
      <c r="Y231" s="59">
        <v>600000</v>
      </c>
      <c r="Z231" s="58">
        <v>0</v>
      </c>
      <c r="AA231" s="57">
        <v>0</v>
      </c>
      <c r="AB231" s="57">
        <v>600000</v>
      </c>
      <c r="AC231" s="60">
        <v>600000</v>
      </c>
    </row>
    <row r="232" spans="1:29" s="10" customFormat="1" ht="12.75" customHeight="1">
      <c r="A232" s="27"/>
      <c r="B232" s="53" t="s">
        <v>485</v>
      </c>
      <c r="C232" s="54" t="s">
        <v>486</v>
      </c>
      <c r="D232" s="55">
        <v>0</v>
      </c>
      <c r="E232" s="56">
        <v>0</v>
      </c>
      <c r="F232" s="56">
        <v>0</v>
      </c>
      <c r="G232" s="56">
        <v>438147337</v>
      </c>
      <c r="H232" s="56">
        <v>61805503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7">
        <v>0</v>
      </c>
      <c r="O232" s="56">
        <v>0</v>
      </c>
      <c r="P232" s="56">
        <v>0</v>
      </c>
      <c r="Q232" s="56">
        <v>0</v>
      </c>
      <c r="R232" s="56">
        <v>15200000</v>
      </c>
      <c r="S232" s="56">
        <v>122399</v>
      </c>
      <c r="T232" s="56">
        <v>20404</v>
      </c>
      <c r="U232" s="56">
        <v>0</v>
      </c>
      <c r="V232" s="57">
        <v>0</v>
      </c>
      <c r="W232" s="58">
        <v>0</v>
      </c>
      <c r="X232" s="57">
        <v>0</v>
      </c>
      <c r="Y232" s="59">
        <v>515295643</v>
      </c>
      <c r="Z232" s="58">
        <v>500044639</v>
      </c>
      <c r="AA232" s="57">
        <v>0</v>
      </c>
      <c r="AB232" s="57">
        <v>0</v>
      </c>
      <c r="AC232" s="60">
        <v>500044639</v>
      </c>
    </row>
    <row r="233" spans="1:29" s="10" customFormat="1" ht="12.75" customHeight="1">
      <c r="A233" s="27"/>
      <c r="B233" s="53" t="s">
        <v>487</v>
      </c>
      <c r="C233" s="54" t="s">
        <v>488</v>
      </c>
      <c r="D233" s="55">
        <v>0</v>
      </c>
      <c r="E233" s="56">
        <v>0</v>
      </c>
      <c r="F233" s="56">
        <v>0</v>
      </c>
      <c r="G233" s="56">
        <v>395653500</v>
      </c>
      <c r="H233" s="56">
        <v>51292500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7">
        <v>0</v>
      </c>
      <c r="O233" s="56">
        <v>0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7">
        <v>0</v>
      </c>
      <c r="W233" s="58">
        <v>0</v>
      </c>
      <c r="X233" s="57">
        <v>0</v>
      </c>
      <c r="Y233" s="59">
        <v>446946000</v>
      </c>
      <c r="Z233" s="58">
        <v>446946000</v>
      </c>
      <c r="AA233" s="57">
        <v>0</v>
      </c>
      <c r="AB233" s="57">
        <v>0</v>
      </c>
      <c r="AC233" s="60">
        <v>446946000</v>
      </c>
    </row>
    <row r="234" spans="1:29" s="10" customFormat="1" ht="12.75" customHeight="1">
      <c r="A234" s="27"/>
      <c r="B234" s="53" t="s">
        <v>489</v>
      </c>
      <c r="C234" s="54" t="s">
        <v>490</v>
      </c>
      <c r="D234" s="55">
        <v>0</v>
      </c>
      <c r="E234" s="56">
        <v>0</v>
      </c>
      <c r="F234" s="56">
        <v>0</v>
      </c>
      <c r="G234" s="56">
        <v>263162500</v>
      </c>
      <c r="H234" s="56">
        <v>126162500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7">
        <v>0</v>
      </c>
      <c r="O234" s="56">
        <v>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7">
        <v>0</v>
      </c>
      <c r="W234" s="58">
        <v>0</v>
      </c>
      <c r="X234" s="57">
        <v>0</v>
      </c>
      <c r="Y234" s="59">
        <v>389325000</v>
      </c>
      <c r="Z234" s="58">
        <v>389325000</v>
      </c>
      <c r="AA234" s="57">
        <v>0</v>
      </c>
      <c r="AB234" s="57">
        <v>0</v>
      </c>
      <c r="AC234" s="60">
        <v>389325000</v>
      </c>
    </row>
    <row r="235" spans="1:29" s="10" customFormat="1" ht="12.75" customHeight="1">
      <c r="A235" s="27"/>
      <c r="B235" s="53" t="s">
        <v>491</v>
      </c>
      <c r="C235" s="54" t="s">
        <v>492</v>
      </c>
      <c r="D235" s="55">
        <v>3306000</v>
      </c>
      <c r="E235" s="56">
        <v>0</v>
      </c>
      <c r="F235" s="56">
        <v>0</v>
      </c>
      <c r="G235" s="56">
        <v>1017464317</v>
      </c>
      <c r="H235" s="56">
        <v>12799566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7">
        <v>0</v>
      </c>
      <c r="O235" s="56">
        <v>0</v>
      </c>
      <c r="P235" s="56">
        <v>9333000</v>
      </c>
      <c r="Q235" s="56">
        <v>0</v>
      </c>
      <c r="R235" s="56">
        <v>3150000</v>
      </c>
      <c r="S235" s="56">
        <v>4519800</v>
      </c>
      <c r="T235" s="56">
        <v>0</v>
      </c>
      <c r="U235" s="56">
        <v>2076752</v>
      </c>
      <c r="V235" s="57">
        <v>8000000</v>
      </c>
      <c r="W235" s="58">
        <v>0</v>
      </c>
      <c r="X235" s="57">
        <v>0</v>
      </c>
      <c r="Y235" s="59">
        <v>1060649435</v>
      </c>
      <c r="Z235" s="58">
        <v>995289800</v>
      </c>
      <c r="AA235" s="57">
        <v>0</v>
      </c>
      <c r="AB235" s="57">
        <v>65359635</v>
      </c>
      <c r="AC235" s="60">
        <v>1060649435</v>
      </c>
    </row>
    <row r="236" spans="1:29" s="10" customFormat="1" ht="12.75" customHeight="1">
      <c r="A236" s="27"/>
      <c r="B236" s="53" t="s">
        <v>493</v>
      </c>
      <c r="C236" s="54" t="s">
        <v>494</v>
      </c>
      <c r="D236" s="55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7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15000</v>
      </c>
      <c r="T236" s="56">
        <v>23144</v>
      </c>
      <c r="U236" s="56">
        <v>0</v>
      </c>
      <c r="V236" s="57">
        <v>22218</v>
      </c>
      <c r="W236" s="58">
        <v>0</v>
      </c>
      <c r="X236" s="57">
        <v>0</v>
      </c>
      <c r="Y236" s="59">
        <v>60362</v>
      </c>
      <c r="Z236" s="58">
        <v>0</v>
      </c>
      <c r="AA236" s="57">
        <v>0</v>
      </c>
      <c r="AB236" s="57">
        <v>60362</v>
      </c>
      <c r="AC236" s="60">
        <v>60362</v>
      </c>
    </row>
    <row r="237" spans="1:29" s="10" customFormat="1" ht="12.75" customHeight="1">
      <c r="A237" s="27"/>
      <c r="B237" s="53" t="s">
        <v>495</v>
      </c>
      <c r="C237" s="54" t="s">
        <v>496</v>
      </c>
      <c r="D237" s="55">
        <v>0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7">
        <v>0</v>
      </c>
      <c r="O237" s="56">
        <v>0</v>
      </c>
      <c r="P237" s="56">
        <v>0</v>
      </c>
      <c r="Q237" s="56">
        <v>0</v>
      </c>
      <c r="R237" s="56">
        <v>0</v>
      </c>
      <c r="S237" s="56">
        <v>450000</v>
      </c>
      <c r="T237" s="56">
        <v>900000</v>
      </c>
      <c r="U237" s="56">
        <v>0</v>
      </c>
      <c r="V237" s="57">
        <v>200000</v>
      </c>
      <c r="W237" s="58">
        <v>0</v>
      </c>
      <c r="X237" s="57">
        <v>0</v>
      </c>
      <c r="Y237" s="59">
        <v>1550000</v>
      </c>
      <c r="Z237" s="58">
        <v>0</v>
      </c>
      <c r="AA237" s="57">
        <v>0</v>
      </c>
      <c r="AB237" s="57">
        <v>1550000</v>
      </c>
      <c r="AC237" s="60">
        <v>1550000</v>
      </c>
    </row>
    <row r="238" spans="1:29" s="10" customFormat="1" ht="12.75" customHeight="1">
      <c r="A238" s="27"/>
      <c r="B238" s="53" t="s">
        <v>497</v>
      </c>
      <c r="C238" s="54" t="s">
        <v>498</v>
      </c>
      <c r="D238" s="55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7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350000</v>
      </c>
      <c r="U238" s="56">
        <v>0</v>
      </c>
      <c r="V238" s="57">
        <v>0</v>
      </c>
      <c r="W238" s="58">
        <v>0</v>
      </c>
      <c r="X238" s="57">
        <v>0</v>
      </c>
      <c r="Y238" s="59">
        <v>350000</v>
      </c>
      <c r="Z238" s="58">
        <v>0</v>
      </c>
      <c r="AA238" s="57">
        <v>0</v>
      </c>
      <c r="AB238" s="57">
        <v>0</v>
      </c>
      <c r="AC238" s="60">
        <v>0</v>
      </c>
    </row>
    <row r="239" spans="1:29" s="10" customFormat="1" ht="12.75" customHeight="1">
      <c r="A239" s="27"/>
      <c r="B239" s="53" t="s">
        <v>499</v>
      </c>
      <c r="C239" s="54" t="s">
        <v>500</v>
      </c>
      <c r="D239" s="55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7">
        <v>0</v>
      </c>
      <c r="O239" s="56">
        <v>0</v>
      </c>
      <c r="P239" s="56">
        <v>4073000</v>
      </c>
      <c r="Q239" s="56">
        <v>0</v>
      </c>
      <c r="R239" s="56">
        <v>25000</v>
      </c>
      <c r="S239" s="56">
        <v>2260000</v>
      </c>
      <c r="T239" s="56">
        <v>6375000</v>
      </c>
      <c r="U239" s="56">
        <v>1819900</v>
      </c>
      <c r="V239" s="57">
        <v>8495000</v>
      </c>
      <c r="W239" s="58">
        <v>0</v>
      </c>
      <c r="X239" s="57">
        <v>0</v>
      </c>
      <c r="Y239" s="59">
        <v>23047900</v>
      </c>
      <c r="Z239" s="58">
        <v>617900</v>
      </c>
      <c r="AA239" s="57">
        <v>0</v>
      </c>
      <c r="AB239" s="57">
        <v>22430000</v>
      </c>
      <c r="AC239" s="60">
        <v>23047900</v>
      </c>
    </row>
    <row r="240" spans="1:29" s="10" customFormat="1" ht="12.75" customHeight="1">
      <c r="A240" s="27"/>
      <c r="B240" s="53" t="s">
        <v>501</v>
      </c>
      <c r="C240" s="54" t="s">
        <v>502</v>
      </c>
      <c r="D240" s="55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7">
        <v>0</v>
      </c>
      <c r="O240" s="56">
        <v>0</v>
      </c>
      <c r="P240" s="56">
        <v>153763</v>
      </c>
      <c r="Q240" s="56">
        <v>0</v>
      </c>
      <c r="R240" s="56">
        <v>0</v>
      </c>
      <c r="S240" s="56">
        <v>0</v>
      </c>
      <c r="T240" s="56">
        <v>21966</v>
      </c>
      <c r="U240" s="56">
        <v>0</v>
      </c>
      <c r="V240" s="57">
        <v>0</v>
      </c>
      <c r="W240" s="58">
        <v>0</v>
      </c>
      <c r="X240" s="57">
        <v>0</v>
      </c>
      <c r="Y240" s="59">
        <v>175729</v>
      </c>
      <c r="Z240" s="58">
        <v>0</v>
      </c>
      <c r="AA240" s="57">
        <v>0</v>
      </c>
      <c r="AB240" s="57">
        <v>175729</v>
      </c>
      <c r="AC240" s="60">
        <v>175729</v>
      </c>
    </row>
    <row r="241" spans="1:29" s="10" customFormat="1" ht="12.75" customHeight="1">
      <c r="A241" s="27"/>
      <c r="B241" s="53" t="s">
        <v>503</v>
      </c>
      <c r="C241" s="54" t="s">
        <v>504</v>
      </c>
      <c r="D241" s="55">
        <v>0</v>
      </c>
      <c r="E241" s="56">
        <v>0</v>
      </c>
      <c r="F241" s="56">
        <v>0</v>
      </c>
      <c r="G241" s="56">
        <v>164447185</v>
      </c>
      <c r="H241" s="56">
        <v>51650989</v>
      </c>
      <c r="I241" s="56">
        <v>0</v>
      </c>
      <c r="J241" s="56">
        <v>0</v>
      </c>
      <c r="K241" s="56">
        <v>0</v>
      </c>
      <c r="L241" s="56">
        <v>1984500</v>
      </c>
      <c r="M241" s="56">
        <v>0</v>
      </c>
      <c r="N241" s="57">
        <v>0</v>
      </c>
      <c r="O241" s="56">
        <v>0</v>
      </c>
      <c r="P241" s="56">
        <v>24255000</v>
      </c>
      <c r="Q241" s="56">
        <v>0</v>
      </c>
      <c r="R241" s="56">
        <v>0</v>
      </c>
      <c r="S241" s="56">
        <v>11025000</v>
      </c>
      <c r="T241" s="56">
        <v>0</v>
      </c>
      <c r="U241" s="56">
        <v>14332500</v>
      </c>
      <c r="V241" s="57">
        <v>5512500</v>
      </c>
      <c r="W241" s="58">
        <v>0</v>
      </c>
      <c r="X241" s="57">
        <v>0</v>
      </c>
      <c r="Y241" s="59">
        <v>273207674</v>
      </c>
      <c r="Z241" s="58">
        <v>222128849</v>
      </c>
      <c r="AA241" s="57">
        <v>0</v>
      </c>
      <c r="AB241" s="57">
        <v>48873825</v>
      </c>
      <c r="AC241" s="60">
        <v>271002674</v>
      </c>
    </row>
    <row r="242" spans="1:29" s="10" customFormat="1" ht="12.75" customHeight="1">
      <c r="A242" s="27"/>
      <c r="B242" s="53" t="s">
        <v>505</v>
      </c>
      <c r="C242" s="54" t="s">
        <v>506</v>
      </c>
      <c r="D242" s="55">
        <v>0</v>
      </c>
      <c r="E242" s="56">
        <v>0</v>
      </c>
      <c r="F242" s="56">
        <v>0</v>
      </c>
      <c r="G242" s="56">
        <v>242657949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7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7">
        <v>0</v>
      </c>
      <c r="W242" s="58">
        <v>0</v>
      </c>
      <c r="X242" s="57">
        <v>0</v>
      </c>
      <c r="Y242" s="59">
        <v>242657949</v>
      </c>
      <c r="Z242" s="58">
        <v>242657949</v>
      </c>
      <c r="AA242" s="57">
        <v>0</v>
      </c>
      <c r="AB242" s="57">
        <v>0</v>
      </c>
      <c r="AC242" s="60">
        <v>242657949</v>
      </c>
    </row>
    <row r="243" spans="1:29" s="10" customFormat="1" ht="12.75" customHeight="1">
      <c r="A243" s="27"/>
      <c r="B243" s="53" t="s">
        <v>507</v>
      </c>
      <c r="C243" s="54" t="s">
        <v>508</v>
      </c>
      <c r="D243" s="55">
        <v>0</v>
      </c>
      <c r="E243" s="56">
        <v>0</v>
      </c>
      <c r="F243" s="56">
        <v>0</v>
      </c>
      <c r="G243" s="56">
        <v>230800000</v>
      </c>
      <c r="H243" s="56">
        <v>206489000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7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7">
        <v>0</v>
      </c>
      <c r="W243" s="58">
        <v>0</v>
      </c>
      <c r="X243" s="57">
        <v>0</v>
      </c>
      <c r="Y243" s="59">
        <v>437289000</v>
      </c>
      <c r="Z243" s="58">
        <v>230800000</v>
      </c>
      <c r="AA243" s="57">
        <v>0</v>
      </c>
      <c r="AB243" s="57">
        <v>0</v>
      </c>
      <c r="AC243" s="60">
        <v>230800000</v>
      </c>
    </row>
    <row r="244" spans="1:29" s="10" customFormat="1" ht="12.75" customHeight="1">
      <c r="A244" s="27"/>
      <c r="B244" s="53" t="s">
        <v>509</v>
      </c>
      <c r="C244" s="54" t="s">
        <v>510</v>
      </c>
      <c r="D244" s="55">
        <v>0</v>
      </c>
      <c r="E244" s="56">
        <v>0</v>
      </c>
      <c r="F244" s="56">
        <v>0</v>
      </c>
      <c r="G244" s="56">
        <v>97188232</v>
      </c>
      <c r="H244" s="56">
        <v>53498250</v>
      </c>
      <c r="I244" s="56">
        <v>0</v>
      </c>
      <c r="J244" s="56">
        <v>0</v>
      </c>
      <c r="K244" s="56">
        <v>0</v>
      </c>
      <c r="L244" s="56">
        <v>0</v>
      </c>
      <c r="M244" s="56">
        <v>6000000</v>
      </c>
      <c r="N244" s="57">
        <v>0</v>
      </c>
      <c r="O244" s="56">
        <v>0</v>
      </c>
      <c r="P244" s="56">
        <v>0</v>
      </c>
      <c r="Q244" s="56">
        <v>0</v>
      </c>
      <c r="R244" s="56">
        <v>1413512</v>
      </c>
      <c r="S244" s="56">
        <v>1077488</v>
      </c>
      <c r="T244" s="56">
        <v>1151974</v>
      </c>
      <c r="U244" s="56">
        <v>1641174</v>
      </c>
      <c r="V244" s="57">
        <v>3282348</v>
      </c>
      <c r="W244" s="58">
        <v>0</v>
      </c>
      <c r="X244" s="57">
        <v>0</v>
      </c>
      <c r="Y244" s="59">
        <v>165252978</v>
      </c>
      <c r="Z244" s="58">
        <v>154498250</v>
      </c>
      <c r="AA244" s="57">
        <v>0</v>
      </c>
      <c r="AB244" s="57">
        <v>10754728</v>
      </c>
      <c r="AC244" s="60">
        <v>165252978</v>
      </c>
    </row>
    <row r="245" spans="1:29" s="10" customFormat="1" ht="12.75" customHeight="1">
      <c r="A245" s="27"/>
      <c r="B245" s="53" t="s">
        <v>511</v>
      </c>
      <c r="C245" s="54" t="s">
        <v>512</v>
      </c>
      <c r="D245" s="55">
        <v>0</v>
      </c>
      <c r="E245" s="56">
        <v>0</v>
      </c>
      <c r="F245" s="56">
        <v>0</v>
      </c>
      <c r="G245" s="56">
        <v>79207011</v>
      </c>
      <c r="H245" s="56">
        <v>27500001</v>
      </c>
      <c r="I245" s="56">
        <v>0</v>
      </c>
      <c r="J245" s="56">
        <v>0</v>
      </c>
      <c r="K245" s="56">
        <v>0</v>
      </c>
      <c r="L245" s="56">
        <v>1</v>
      </c>
      <c r="M245" s="56">
        <v>2</v>
      </c>
      <c r="N245" s="57">
        <v>0</v>
      </c>
      <c r="O245" s="56">
        <v>0</v>
      </c>
      <c r="P245" s="56">
        <v>1</v>
      </c>
      <c r="Q245" s="56">
        <v>0</v>
      </c>
      <c r="R245" s="56">
        <v>1</v>
      </c>
      <c r="S245" s="56">
        <v>1</v>
      </c>
      <c r="T245" s="56">
        <v>234404</v>
      </c>
      <c r="U245" s="56">
        <v>1</v>
      </c>
      <c r="V245" s="57">
        <v>0</v>
      </c>
      <c r="W245" s="58">
        <v>1</v>
      </c>
      <c r="X245" s="57">
        <v>0</v>
      </c>
      <c r="Y245" s="59">
        <v>106941424</v>
      </c>
      <c r="Z245" s="58">
        <v>106707021</v>
      </c>
      <c r="AA245" s="57">
        <v>0</v>
      </c>
      <c r="AB245" s="57">
        <v>234404</v>
      </c>
      <c r="AC245" s="60">
        <v>106941425</v>
      </c>
    </row>
    <row r="246" spans="1:29" s="10" customFormat="1" ht="12.75" customHeight="1">
      <c r="A246" s="27"/>
      <c r="B246" s="53" t="s">
        <v>513</v>
      </c>
      <c r="C246" s="54" t="s">
        <v>514</v>
      </c>
      <c r="D246" s="55">
        <v>2660000</v>
      </c>
      <c r="E246" s="56">
        <v>0</v>
      </c>
      <c r="F246" s="56">
        <v>0</v>
      </c>
      <c r="G246" s="56">
        <v>559810000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4943000</v>
      </c>
      <c r="N246" s="57">
        <v>0</v>
      </c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7">
        <v>0</v>
      </c>
      <c r="W246" s="58">
        <v>0</v>
      </c>
      <c r="X246" s="57">
        <v>0</v>
      </c>
      <c r="Y246" s="59">
        <v>567413000</v>
      </c>
      <c r="Z246" s="58">
        <v>567413000</v>
      </c>
      <c r="AA246" s="57">
        <v>0</v>
      </c>
      <c r="AB246" s="57">
        <v>0</v>
      </c>
      <c r="AC246" s="60">
        <v>567413000</v>
      </c>
    </row>
    <row r="247" spans="1:29" s="10" customFormat="1" ht="12.75" customHeight="1">
      <c r="A247" s="27"/>
      <c r="B247" s="53" t="s">
        <v>515</v>
      </c>
      <c r="C247" s="54" t="s">
        <v>516</v>
      </c>
      <c r="D247" s="55">
        <v>0</v>
      </c>
      <c r="E247" s="56">
        <v>0</v>
      </c>
      <c r="F247" s="56">
        <v>0</v>
      </c>
      <c r="G247" s="56">
        <v>197301618</v>
      </c>
      <c r="H247" s="56">
        <v>134935331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7">
        <v>0</v>
      </c>
      <c r="O247" s="56">
        <v>0</v>
      </c>
      <c r="P247" s="56">
        <v>0</v>
      </c>
      <c r="Q247" s="56">
        <v>0</v>
      </c>
      <c r="R247" s="56">
        <v>153362</v>
      </c>
      <c r="S247" s="56">
        <v>0</v>
      </c>
      <c r="T247" s="56">
        <v>0</v>
      </c>
      <c r="U247" s="56">
        <v>0</v>
      </c>
      <c r="V247" s="57">
        <v>0</v>
      </c>
      <c r="W247" s="58">
        <v>0</v>
      </c>
      <c r="X247" s="57">
        <v>0</v>
      </c>
      <c r="Y247" s="59">
        <v>332390311</v>
      </c>
      <c r="Z247" s="58">
        <v>329236949</v>
      </c>
      <c r="AA247" s="57">
        <v>0</v>
      </c>
      <c r="AB247" s="57">
        <v>3153362</v>
      </c>
      <c r="AC247" s="60">
        <v>332390311</v>
      </c>
    </row>
    <row r="248" spans="1:29" s="10" customFormat="1" ht="12.75" customHeight="1">
      <c r="A248" s="27"/>
      <c r="B248" s="53" t="s">
        <v>517</v>
      </c>
      <c r="C248" s="54" t="s">
        <v>518</v>
      </c>
      <c r="D248" s="55">
        <v>0</v>
      </c>
      <c r="E248" s="56">
        <v>0</v>
      </c>
      <c r="F248" s="56">
        <v>0</v>
      </c>
      <c r="G248" s="56">
        <v>293706000</v>
      </c>
      <c r="H248" s="56">
        <v>31000000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7">
        <v>0</v>
      </c>
      <c r="O248" s="56">
        <v>0</v>
      </c>
      <c r="P248" s="56">
        <v>0</v>
      </c>
      <c r="Q248" s="56">
        <v>0</v>
      </c>
      <c r="R248" s="56">
        <v>0</v>
      </c>
      <c r="S248" s="56">
        <v>650000</v>
      </c>
      <c r="T248" s="56">
        <v>0</v>
      </c>
      <c r="U248" s="56">
        <v>0</v>
      </c>
      <c r="V248" s="57">
        <v>0</v>
      </c>
      <c r="W248" s="58">
        <v>0</v>
      </c>
      <c r="X248" s="57">
        <v>0</v>
      </c>
      <c r="Y248" s="59">
        <v>325356000</v>
      </c>
      <c r="Z248" s="58">
        <v>323706000</v>
      </c>
      <c r="AA248" s="57">
        <v>0</v>
      </c>
      <c r="AB248" s="57">
        <v>1650000</v>
      </c>
      <c r="AC248" s="60">
        <v>325356000</v>
      </c>
    </row>
    <row r="249" spans="1:29" s="10" customFormat="1" ht="12.75" customHeight="1">
      <c r="A249" s="27"/>
      <c r="B249" s="53" t="s">
        <v>519</v>
      </c>
      <c r="C249" s="54" t="s">
        <v>520</v>
      </c>
      <c r="D249" s="55">
        <v>0</v>
      </c>
      <c r="E249" s="56">
        <v>0</v>
      </c>
      <c r="F249" s="56">
        <v>0</v>
      </c>
      <c r="G249" s="56">
        <v>119406348</v>
      </c>
      <c r="H249" s="56">
        <v>93369948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7">
        <v>0</v>
      </c>
      <c r="O249" s="56">
        <v>0</v>
      </c>
      <c r="P249" s="56">
        <v>0</v>
      </c>
      <c r="Q249" s="56">
        <v>0</v>
      </c>
      <c r="R249" s="56">
        <v>0</v>
      </c>
      <c r="S249" s="56">
        <v>600000</v>
      </c>
      <c r="T249" s="56">
        <v>390012</v>
      </c>
      <c r="U249" s="56">
        <v>180000</v>
      </c>
      <c r="V249" s="57">
        <v>0</v>
      </c>
      <c r="W249" s="58">
        <v>0</v>
      </c>
      <c r="X249" s="57">
        <v>0</v>
      </c>
      <c r="Y249" s="59">
        <v>213946308</v>
      </c>
      <c r="Z249" s="58">
        <v>212776296</v>
      </c>
      <c r="AA249" s="57">
        <v>0</v>
      </c>
      <c r="AB249" s="57">
        <v>570012</v>
      </c>
      <c r="AC249" s="60">
        <v>213346308</v>
      </c>
    </row>
    <row r="250" spans="1:29" s="10" customFormat="1" ht="12.75" customHeight="1">
      <c r="A250" s="27"/>
      <c r="B250" s="53" t="s">
        <v>521</v>
      </c>
      <c r="C250" s="54" t="s">
        <v>522</v>
      </c>
      <c r="D250" s="55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7">
        <v>0</v>
      </c>
      <c r="O250" s="56">
        <v>0</v>
      </c>
      <c r="P250" s="56">
        <v>30000</v>
      </c>
      <c r="Q250" s="56">
        <v>0</v>
      </c>
      <c r="R250" s="56">
        <v>0</v>
      </c>
      <c r="S250" s="56">
        <v>100000</v>
      </c>
      <c r="T250" s="56">
        <v>475000</v>
      </c>
      <c r="U250" s="56">
        <v>2485000</v>
      </c>
      <c r="V250" s="57">
        <v>0</v>
      </c>
      <c r="W250" s="58">
        <v>0</v>
      </c>
      <c r="X250" s="57">
        <v>0</v>
      </c>
      <c r="Y250" s="59">
        <v>3090000</v>
      </c>
      <c r="Z250" s="58">
        <v>2435000</v>
      </c>
      <c r="AA250" s="57">
        <v>0</v>
      </c>
      <c r="AB250" s="57">
        <v>655000</v>
      </c>
      <c r="AC250" s="60">
        <v>3090000</v>
      </c>
    </row>
    <row r="251" spans="1:29" s="10" customFormat="1" ht="12.75" customHeight="1">
      <c r="A251" s="27"/>
      <c r="B251" s="53" t="s">
        <v>523</v>
      </c>
      <c r="C251" s="54" t="s">
        <v>524</v>
      </c>
      <c r="D251" s="55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7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1000000</v>
      </c>
      <c r="V251" s="57">
        <v>1000000</v>
      </c>
      <c r="W251" s="58">
        <v>0</v>
      </c>
      <c r="X251" s="57">
        <v>0</v>
      </c>
      <c r="Y251" s="59">
        <v>2000000</v>
      </c>
      <c r="Z251" s="58">
        <v>0</v>
      </c>
      <c r="AA251" s="57">
        <v>0</v>
      </c>
      <c r="AB251" s="57">
        <v>0</v>
      </c>
      <c r="AC251" s="60">
        <v>0</v>
      </c>
    </row>
    <row r="252" spans="1:29" s="10" customFormat="1" ht="12.75" customHeight="1">
      <c r="A252" s="27"/>
      <c r="B252" s="53" t="s">
        <v>525</v>
      </c>
      <c r="C252" s="54" t="s">
        <v>526</v>
      </c>
      <c r="D252" s="55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6000000</v>
      </c>
      <c r="M252" s="56">
        <v>60000</v>
      </c>
      <c r="N252" s="57">
        <v>0</v>
      </c>
      <c r="O252" s="56">
        <v>0</v>
      </c>
      <c r="P252" s="56">
        <v>4600000</v>
      </c>
      <c r="Q252" s="56">
        <v>0</v>
      </c>
      <c r="R252" s="56">
        <v>3000000</v>
      </c>
      <c r="S252" s="56">
        <v>2000000</v>
      </c>
      <c r="T252" s="56">
        <v>780000</v>
      </c>
      <c r="U252" s="56">
        <v>0</v>
      </c>
      <c r="V252" s="57">
        <v>5000000</v>
      </c>
      <c r="W252" s="58">
        <v>0</v>
      </c>
      <c r="X252" s="57">
        <v>0</v>
      </c>
      <c r="Y252" s="59">
        <v>21440000</v>
      </c>
      <c r="Z252" s="58">
        <v>0</v>
      </c>
      <c r="AA252" s="57">
        <v>0</v>
      </c>
      <c r="AB252" s="57">
        <v>21440000</v>
      </c>
      <c r="AC252" s="60">
        <v>21440000</v>
      </c>
    </row>
    <row r="253" spans="1:29" s="10" customFormat="1" ht="12.75" customHeight="1">
      <c r="A253" s="27"/>
      <c r="B253" s="53" t="s">
        <v>527</v>
      </c>
      <c r="C253" s="54" t="s">
        <v>528</v>
      </c>
      <c r="D253" s="55">
        <v>1000000</v>
      </c>
      <c r="E253" s="56">
        <v>0</v>
      </c>
      <c r="F253" s="56">
        <v>2000000</v>
      </c>
      <c r="G253" s="56">
        <v>3000000</v>
      </c>
      <c r="H253" s="56">
        <v>1970000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7">
        <v>0</v>
      </c>
      <c r="O253" s="56">
        <v>0</v>
      </c>
      <c r="P253" s="56">
        <v>300000</v>
      </c>
      <c r="Q253" s="56">
        <v>0</v>
      </c>
      <c r="R253" s="56">
        <v>6190742</v>
      </c>
      <c r="S253" s="56">
        <v>1450000</v>
      </c>
      <c r="T253" s="56">
        <v>200000</v>
      </c>
      <c r="U253" s="56">
        <v>200000</v>
      </c>
      <c r="V253" s="57">
        <v>400000</v>
      </c>
      <c r="W253" s="58">
        <v>0</v>
      </c>
      <c r="X253" s="57">
        <v>0</v>
      </c>
      <c r="Y253" s="59">
        <v>16710742</v>
      </c>
      <c r="Z253" s="58">
        <v>2646000</v>
      </c>
      <c r="AA253" s="57">
        <v>0</v>
      </c>
      <c r="AB253" s="57">
        <v>14064742</v>
      </c>
      <c r="AC253" s="60">
        <v>16710742</v>
      </c>
    </row>
    <row r="254" spans="1:29" s="10" customFormat="1" ht="12.75" customHeight="1">
      <c r="A254" s="27"/>
      <c r="B254" s="53" t="s">
        <v>529</v>
      </c>
      <c r="C254" s="54" t="s">
        <v>530</v>
      </c>
      <c r="D254" s="55">
        <v>0</v>
      </c>
      <c r="E254" s="56">
        <v>0</v>
      </c>
      <c r="F254" s="56">
        <v>0</v>
      </c>
      <c r="G254" s="56">
        <v>511459984</v>
      </c>
      <c r="H254" s="56">
        <v>112000000</v>
      </c>
      <c r="I254" s="56">
        <v>0</v>
      </c>
      <c r="J254" s="56">
        <v>0</v>
      </c>
      <c r="K254" s="56">
        <v>0</v>
      </c>
      <c r="L254" s="56">
        <v>0</v>
      </c>
      <c r="M254" s="56">
        <v>3099996</v>
      </c>
      <c r="N254" s="57">
        <v>0</v>
      </c>
      <c r="O254" s="56">
        <v>0</v>
      </c>
      <c r="P254" s="56">
        <v>0</v>
      </c>
      <c r="Q254" s="56">
        <v>0</v>
      </c>
      <c r="R254" s="56">
        <v>909996</v>
      </c>
      <c r="S254" s="56">
        <v>0</v>
      </c>
      <c r="T254" s="56">
        <v>2940000</v>
      </c>
      <c r="U254" s="56">
        <v>8250000</v>
      </c>
      <c r="V254" s="57">
        <v>15000000</v>
      </c>
      <c r="W254" s="58">
        <v>0</v>
      </c>
      <c r="X254" s="57">
        <v>0</v>
      </c>
      <c r="Y254" s="59">
        <v>653659976</v>
      </c>
      <c r="Z254" s="58">
        <v>623459984</v>
      </c>
      <c r="AA254" s="57">
        <v>0</v>
      </c>
      <c r="AB254" s="57">
        <v>30199992</v>
      </c>
      <c r="AC254" s="60">
        <v>653659976</v>
      </c>
    </row>
    <row r="255" spans="1:29" s="10" customFormat="1" ht="12.75" customHeight="1">
      <c r="A255" s="27"/>
      <c r="B255" s="53" t="s">
        <v>531</v>
      </c>
      <c r="C255" s="54" t="s">
        <v>532</v>
      </c>
      <c r="D255" s="55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62000004</v>
      </c>
      <c r="N255" s="57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747734448</v>
      </c>
      <c r="V255" s="57">
        <v>0</v>
      </c>
      <c r="W255" s="58">
        <v>0</v>
      </c>
      <c r="X255" s="57">
        <v>0</v>
      </c>
      <c r="Y255" s="59">
        <v>809734452</v>
      </c>
      <c r="Z255" s="58">
        <v>809734452</v>
      </c>
      <c r="AA255" s="57">
        <v>0</v>
      </c>
      <c r="AB255" s="57">
        <v>0</v>
      </c>
      <c r="AC255" s="60">
        <v>809734452</v>
      </c>
    </row>
    <row r="256" spans="1:29" s="10" customFormat="1" ht="12.75" customHeight="1">
      <c r="A256" s="27"/>
      <c r="B256" s="53" t="s">
        <v>533</v>
      </c>
      <c r="C256" s="54" t="s">
        <v>534</v>
      </c>
      <c r="D256" s="55">
        <v>0</v>
      </c>
      <c r="E256" s="56">
        <v>0</v>
      </c>
      <c r="F256" s="56">
        <v>0</v>
      </c>
      <c r="G256" s="56">
        <v>328450000</v>
      </c>
      <c r="H256" s="56">
        <v>15000000</v>
      </c>
      <c r="I256" s="56">
        <v>0</v>
      </c>
      <c r="J256" s="56">
        <v>0</v>
      </c>
      <c r="K256" s="56">
        <v>0</v>
      </c>
      <c r="L256" s="56">
        <v>0</v>
      </c>
      <c r="M256" s="56">
        <v>2500000</v>
      </c>
      <c r="N256" s="57">
        <v>0</v>
      </c>
      <c r="O256" s="56">
        <v>0</v>
      </c>
      <c r="P256" s="56">
        <v>0</v>
      </c>
      <c r="Q256" s="56">
        <v>0</v>
      </c>
      <c r="R256" s="56">
        <v>1747000</v>
      </c>
      <c r="S256" s="56">
        <v>2360000</v>
      </c>
      <c r="T256" s="56">
        <v>2250000</v>
      </c>
      <c r="U256" s="56">
        <v>8500000</v>
      </c>
      <c r="V256" s="57">
        <v>4000000</v>
      </c>
      <c r="W256" s="58">
        <v>0</v>
      </c>
      <c r="X256" s="57">
        <v>0</v>
      </c>
      <c r="Y256" s="59">
        <v>364807000</v>
      </c>
      <c r="Z256" s="58">
        <v>269993000</v>
      </c>
      <c r="AA256" s="57">
        <v>0</v>
      </c>
      <c r="AB256" s="57">
        <v>94814000</v>
      </c>
      <c r="AC256" s="60">
        <v>364807000</v>
      </c>
    </row>
    <row r="257" spans="1:29" s="10" customFormat="1" ht="12.75" customHeight="1">
      <c r="A257" s="27"/>
      <c r="B257" s="53" t="s">
        <v>535</v>
      </c>
      <c r="C257" s="54" t="s">
        <v>536</v>
      </c>
      <c r="D257" s="55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7">
        <v>0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7">
        <v>0</v>
      </c>
      <c r="W257" s="58">
        <v>0</v>
      </c>
      <c r="X257" s="57">
        <v>0</v>
      </c>
      <c r="Y257" s="59">
        <v>0</v>
      </c>
      <c r="Z257" s="58">
        <v>0</v>
      </c>
      <c r="AA257" s="57">
        <v>0</v>
      </c>
      <c r="AB257" s="57">
        <v>0</v>
      </c>
      <c r="AC257" s="60">
        <v>0</v>
      </c>
    </row>
    <row r="258" spans="1:29" s="10" customFormat="1" ht="12.75" customHeight="1">
      <c r="A258" s="27"/>
      <c r="B258" s="53" t="s">
        <v>537</v>
      </c>
      <c r="C258" s="54" t="s">
        <v>538</v>
      </c>
      <c r="D258" s="55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2660000</v>
      </c>
      <c r="N258" s="57">
        <v>0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200000</v>
      </c>
      <c r="V258" s="57">
        <v>0</v>
      </c>
      <c r="W258" s="58">
        <v>0</v>
      </c>
      <c r="X258" s="57">
        <v>0</v>
      </c>
      <c r="Y258" s="59">
        <v>2860000</v>
      </c>
      <c r="Z258" s="58">
        <v>0</v>
      </c>
      <c r="AA258" s="57">
        <v>0</v>
      </c>
      <c r="AB258" s="57">
        <v>2860000</v>
      </c>
      <c r="AC258" s="60">
        <v>2860000</v>
      </c>
    </row>
    <row r="259" spans="1:29" s="10" customFormat="1" ht="12.75" customHeight="1">
      <c r="A259" s="27"/>
      <c r="B259" s="53" t="s">
        <v>539</v>
      </c>
      <c r="C259" s="54" t="s">
        <v>540</v>
      </c>
      <c r="D259" s="55">
        <v>0</v>
      </c>
      <c r="E259" s="56">
        <v>0</v>
      </c>
      <c r="F259" s="56">
        <v>0</v>
      </c>
      <c r="G259" s="56">
        <v>303981500</v>
      </c>
      <c r="H259" s="56">
        <v>40000000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7">
        <v>0</v>
      </c>
      <c r="O259" s="56">
        <v>0</v>
      </c>
      <c r="P259" s="56">
        <v>0</v>
      </c>
      <c r="Q259" s="56">
        <v>0</v>
      </c>
      <c r="R259" s="56">
        <v>26482281</v>
      </c>
      <c r="S259" s="56">
        <v>6142923</v>
      </c>
      <c r="T259" s="56">
        <v>1323212</v>
      </c>
      <c r="U259" s="56">
        <v>165375</v>
      </c>
      <c r="V259" s="57">
        <v>21372000</v>
      </c>
      <c r="W259" s="58">
        <v>5755220659</v>
      </c>
      <c r="X259" s="57">
        <v>0</v>
      </c>
      <c r="Y259" s="59">
        <v>6154687950</v>
      </c>
      <c r="Z259" s="58">
        <v>337496388</v>
      </c>
      <c r="AA259" s="57">
        <v>0</v>
      </c>
      <c r="AB259" s="57">
        <v>5817191562</v>
      </c>
      <c r="AC259" s="60">
        <v>6154687950</v>
      </c>
    </row>
    <row r="260" spans="1:29" s="10" customFormat="1" ht="12.75" customHeight="1">
      <c r="A260" s="27"/>
      <c r="B260" s="53" t="s">
        <v>541</v>
      </c>
      <c r="C260" s="54" t="s">
        <v>542</v>
      </c>
      <c r="D260" s="55">
        <v>0</v>
      </c>
      <c r="E260" s="56">
        <v>0</v>
      </c>
      <c r="F260" s="56">
        <v>0</v>
      </c>
      <c r="G260" s="56">
        <v>491311436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7">
        <v>0</v>
      </c>
      <c r="O260" s="56">
        <v>0</v>
      </c>
      <c r="P260" s="56">
        <v>323400</v>
      </c>
      <c r="Q260" s="56">
        <v>0</v>
      </c>
      <c r="R260" s="56">
        <v>0</v>
      </c>
      <c r="S260" s="56">
        <v>630630</v>
      </c>
      <c r="T260" s="56">
        <v>840840</v>
      </c>
      <c r="U260" s="56">
        <v>0</v>
      </c>
      <c r="V260" s="57">
        <v>0</v>
      </c>
      <c r="W260" s="58">
        <v>0</v>
      </c>
      <c r="X260" s="57">
        <v>0</v>
      </c>
      <c r="Y260" s="59">
        <v>493106306</v>
      </c>
      <c r="Z260" s="58">
        <v>491311436</v>
      </c>
      <c r="AA260" s="57">
        <v>0</v>
      </c>
      <c r="AB260" s="57">
        <v>1794870</v>
      </c>
      <c r="AC260" s="60">
        <v>493106306</v>
      </c>
    </row>
    <row r="261" spans="1:29" s="10" customFormat="1" ht="12.75" customHeight="1">
      <c r="A261" s="27"/>
      <c r="B261" s="53" t="s">
        <v>543</v>
      </c>
      <c r="C261" s="54" t="s">
        <v>544</v>
      </c>
      <c r="D261" s="55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7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180000</v>
      </c>
      <c r="U261" s="56">
        <v>0</v>
      </c>
      <c r="V261" s="57">
        <v>0</v>
      </c>
      <c r="W261" s="58">
        <v>0</v>
      </c>
      <c r="X261" s="57">
        <v>0</v>
      </c>
      <c r="Y261" s="59">
        <v>180000</v>
      </c>
      <c r="Z261" s="58">
        <v>0</v>
      </c>
      <c r="AA261" s="57">
        <v>0</v>
      </c>
      <c r="AB261" s="57">
        <v>180000</v>
      </c>
      <c r="AC261" s="60">
        <v>180000</v>
      </c>
    </row>
    <row r="262" spans="1:29" s="10" customFormat="1" ht="12.75" customHeight="1">
      <c r="A262" s="27"/>
      <c r="B262" s="53" t="s">
        <v>545</v>
      </c>
      <c r="C262" s="54" t="s">
        <v>546</v>
      </c>
      <c r="D262" s="55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130000</v>
      </c>
      <c r="N262" s="57">
        <v>0</v>
      </c>
      <c r="O262" s="56">
        <v>0</v>
      </c>
      <c r="P262" s="56">
        <v>278823</v>
      </c>
      <c r="Q262" s="56">
        <v>0</v>
      </c>
      <c r="R262" s="56">
        <v>70000</v>
      </c>
      <c r="S262" s="56">
        <v>0</v>
      </c>
      <c r="T262" s="56">
        <v>159706</v>
      </c>
      <c r="U262" s="56">
        <v>220000</v>
      </c>
      <c r="V262" s="57">
        <v>0</v>
      </c>
      <c r="W262" s="58">
        <v>0</v>
      </c>
      <c r="X262" s="57">
        <v>0</v>
      </c>
      <c r="Y262" s="59">
        <v>858529</v>
      </c>
      <c r="Z262" s="58">
        <v>0</v>
      </c>
      <c r="AA262" s="57">
        <v>0</v>
      </c>
      <c r="AB262" s="57">
        <v>858529</v>
      </c>
      <c r="AC262" s="60">
        <v>858529</v>
      </c>
    </row>
    <row r="263" spans="1:29" s="10" customFormat="1" ht="12.75" customHeight="1">
      <c r="A263" s="27"/>
      <c r="B263" s="53" t="s">
        <v>547</v>
      </c>
      <c r="C263" s="54" t="s">
        <v>548</v>
      </c>
      <c r="D263" s="55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218405</v>
      </c>
      <c r="M263" s="56">
        <v>0</v>
      </c>
      <c r="N263" s="57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436810</v>
      </c>
      <c r="T263" s="56">
        <v>218405</v>
      </c>
      <c r="U263" s="56">
        <v>0</v>
      </c>
      <c r="V263" s="57">
        <v>1474234</v>
      </c>
      <c r="W263" s="58">
        <v>0</v>
      </c>
      <c r="X263" s="57">
        <v>0</v>
      </c>
      <c r="Y263" s="59">
        <v>2347854</v>
      </c>
      <c r="Z263" s="58">
        <v>0</v>
      </c>
      <c r="AA263" s="57">
        <v>0</v>
      </c>
      <c r="AB263" s="57">
        <v>2347854</v>
      </c>
      <c r="AC263" s="60">
        <v>2347854</v>
      </c>
    </row>
    <row r="264" spans="1:29" s="10" customFormat="1" ht="12.75" customHeight="1">
      <c r="A264" s="27"/>
      <c r="B264" s="53" t="s">
        <v>549</v>
      </c>
      <c r="C264" s="54" t="s">
        <v>550</v>
      </c>
      <c r="D264" s="55">
        <v>0</v>
      </c>
      <c r="E264" s="56">
        <v>0</v>
      </c>
      <c r="F264" s="56">
        <v>0</v>
      </c>
      <c r="G264" s="56">
        <v>247045395</v>
      </c>
      <c r="H264" s="56">
        <v>50395330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7">
        <v>0</v>
      </c>
      <c r="O264" s="56">
        <v>0</v>
      </c>
      <c r="P264" s="56">
        <v>0</v>
      </c>
      <c r="Q264" s="56">
        <v>0</v>
      </c>
      <c r="R264" s="56">
        <v>220500</v>
      </c>
      <c r="S264" s="56">
        <v>623817</v>
      </c>
      <c r="T264" s="56">
        <v>1003275</v>
      </c>
      <c r="U264" s="56">
        <v>346185</v>
      </c>
      <c r="V264" s="57">
        <v>0</v>
      </c>
      <c r="W264" s="58">
        <v>0</v>
      </c>
      <c r="X264" s="57">
        <v>0</v>
      </c>
      <c r="Y264" s="59">
        <v>299634502</v>
      </c>
      <c r="Z264" s="58">
        <v>295235725</v>
      </c>
      <c r="AA264" s="57">
        <v>0</v>
      </c>
      <c r="AB264" s="57">
        <v>4398777</v>
      </c>
      <c r="AC264" s="60">
        <v>299634502</v>
      </c>
    </row>
    <row r="265" spans="1:29" s="10" customFormat="1" ht="12.75" customHeight="1">
      <c r="A265" s="27"/>
      <c r="B265" s="53" t="s">
        <v>551</v>
      </c>
      <c r="C265" s="54" t="s">
        <v>552</v>
      </c>
      <c r="D265" s="55">
        <v>0</v>
      </c>
      <c r="E265" s="56">
        <v>0</v>
      </c>
      <c r="F265" s="56">
        <v>0</v>
      </c>
      <c r="G265" s="56">
        <v>579491480</v>
      </c>
      <c r="H265" s="56">
        <v>103282348</v>
      </c>
      <c r="I265" s="56">
        <v>0</v>
      </c>
      <c r="J265" s="56">
        <v>0</v>
      </c>
      <c r="K265" s="56">
        <v>0</v>
      </c>
      <c r="L265" s="56">
        <v>0</v>
      </c>
      <c r="M265" s="56">
        <v>4376464</v>
      </c>
      <c r="N265" s="57">
        <v>0</v>
      </c>
      <c r="O265" s="56">
        <v>0</v>
      </c>
      <c r="P265" s="56">
        <v>3008819</v>
      </c>
      <c r="Q265" s="56">
        <v>0</v>
      </c>
      <c r="R265" s="56">
        <v>0</v>
      </c>
      <c r="S265" s="56">
        <v>4460711</v>
      </c>
      <c r="T265" s="56">
        <v>2954113</v>
      </c>
      <c r="U265" s="56">
        <v>3555877</v>
      </c>
      <c r="V265" s="57">
        <v>0</v>
      </c>
      <c r="W265" s="58">
        <v>0</v>
      </c>
      <c r="X265" s="57">
        <v>0</v>
      </c>
      <c r="Y265" s="59">
        <v>701129812</v>
      </c>
      <c r="Z265" s="58">
        <v>674020900</v>
      </c>
      <c r="AA265" s="57">
        <v>0</v>
      </c>
      <c r="AB265" s="57">
        <v>27108912</v>
      </c>
      <c r="AC265" s="60">
        <v>701129812</v>
      </c>
    </row>
    <row r="266" spans="1:29" s="10" customFormat="1" ht="12.75" customHeight="1">
      <c r="A266" s="27"/>
      <c r="B266" s="53" t="s">
        <v>553</v>
      </c>
      <c r="C266" s="54" t="s">
        <v>554</v>
      </c>
      <c r="D266" s="55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7">
        <v>0</v>
      </c>
      <c r="O266" s="56">
        <v>0</v>
      </c>
      <c r="P266" s="56">
        <v>0</v>
      </c>
      <c r="Q266" s="56">
        <v>0</v>
      </c>
      <c r="R266" s="56">
        <v>498752</v>
      </c>
      <c r="S266" s="56">
        <v>67480</v>
      </c>
      <c r="T266" s="56">
        <v>0</v>
      </c>
      <c r="U266" s="56">
        <v>0</v>
      </c>
      <c r="V266" s="57">
        <v>0</v>
      </c>
      <c r="W266" s="58">
        <v>0</v>
      </c>
      <c r="X266" s="57">
        <v>0</v>
      </c>
      <c r="Y266" s="59">
        <v>566232</v>
      </c>
      <c r="Z266" s="58">
        <v>0</v>
      </c>
      <c r="AA266" s="57">
        <v>0</v>
      </c>
      <c r="AB266" s="57">
        <v>566232</v>
      </c>
      <c r="AC266" s="60">
        <v>566232</v>
      </c>
    </row>
    <row r="267" spans="1:29" s="10" customFormat="1" ht="12.75" customHeight="1">
      <c r="A267" s="27"/>
      <c r="B267" s="53" t="s">
        <v>555</v>
      </c>
      <c r="C267" s="54" t="s">
        <v>556</v>
      </c>
      <c r="D267" s="55">
        <v>2604000</v>
      </c>
      <c r="E267" s="56">
        <v>0</v>
      </c>
      <c r="F267" s="56">
        <v>0</v>
      </c>
      <c r="G267" s="56">
        <v>532430000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7">
        <v>0</v>
      </c>
      <c r="O267" s="56">
        <v>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7">
        <v>0</v>
      </c>
      <c r="W267" s="58">
        <v>0</v>
      </c>
      <c r="X267" s="57">
        <v>0</v>
      </c>
      <c r="Y267" s="59">
        <v>535034000</v>
      </c>
      <c r="Z267" s="58">
        <v>533834000</v>
      </c>
      <c r="AA267" s="57">
        <v>0</v>
      </c>
      <c r="AB267" s="57">
        <v>1200000</v>
      </c>
      <c r="AC267" s="60">
        <v>535034000</v>
      </c>
    </row>
    <row r="268" spans="1:29" s="10" customFormat="1" ht="12.75" customHeight="1">
      <c r="A268" s="27"/>
      <c r="B268" s="53" t="s">
        <v>557</v>
      </c>
      <c r="C268" s="54" t="s">
        <v>558</v>
      </c>
      <c r="D268" s="55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7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7">
        <v>0</v>
      </c>
      <c r="W268" s="58">
        <v>0</v>
      </c>
      <c r="X268" s="57">
        <v>0</v>
      </c>
      <c r="Y268" s="59">
        <v>0</v>
      </c>
      <c r="Z268" s="58">
        <v>0</v>
      </c>
      <c r="AA268" s="57">
        <v>0</v>
      </c>
      <c r="AB268" s="57">
        <v>0</v>
      </c>
      <c r="AC268" s="60">
        <v>0</v>
      </c>
    </row>
    <row r="269" spans="1:29" s="10" customFormat="1" ht="12.75" customHeight="1">
      <c r="A269" s="27"/>
      <c r="B269" s="53" t="s">
        <v>559</v>
      </c>
      <c r="C269" s="54" t="s">
        <v>560</v>
      </c>
      <c r="D269" s="55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7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30000</v>
      </c>
      <c r="T269" s="56">
        <v>210000</v>
      </c>
      <c r="U269" s="56">
        <v>20000</v>
      </c>
      <c r="V269" s="57">
        <v>0</v>
      </c>
      <c r="W269" s="58">
        <v>0</v>
      </c>
      <c r="X269" s="57">
        <v>0</v>
      </c>
      <c r="Y269" s="59">
        <v>260000</v>
      </c>
      <c r="Z269" s="58">
        <v>0</v>
      </c>
      <c r="AA269" s="57">
        <v>0</v>
      </c>
      <c r="AB269" s="57">
        <v>260000</v>
      </c>
      <c r="AC269" s="60">
        <v>260000</v>
      </c>
    </row>
    <row r="270" spans="1:29" s="10" customFormat="1" ht="12.75" customHeight="1">
      <c r="A270" s="27"/>
      <c r="B270" s="53" t="s">
        <v>561</v>
      </c>
      <c r="C270" s="54" t="s">
        <v>562</v>
      </c>
      <c r="D270" s="55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7">
        <v>0</v>
      </c>
      <c r="O270" s="56">
        <v>0</v>
      </c>
      <c r="P270" s="56">
        <v>0</v>
      </c>
      <c r="Q270" s="56">
        <v>0</v>
      </c>
      <c r="R270" s="56">
        <v>0</v>
      </c>
      <c r="S270" s="56">
        <v>0</v>
      </c>
      <c r="T270" s="56">
        <v>0</v>
      </c>
      <c r="U270" s="56">
        <v>0</v>
      </c>
      <c r="V270" s="57">
        <v>0</v>
      </c>
      <c r="W270" s="58">
        <v>0</v>
      </c>
      <c r="X270" s="57">
        <v>0</v>
      </c>
      <c r="Y270" s="59">
        <v>0</v>
      </c>
      <c r="Z270" s="58">
        <v>0</v>
      </c>
      <c r="AA270" s="57">
        <v>0</v>
      </c>
      <c r="AB270" s="57">
        <v>0</v>
      </c>
      <c r="AC270" s="60">
        <v>0</v>
      </c>
    </row>
    <row r="271" spans="1:29" s="10" customFormat="1" ht="12.75" customHeight="1">
      <c r="A271" s="27"/>
      <c r="B271" s="53" t="s">
        <v>563</v>
      </c>
      <c r="C271" s="54" t="s">
        <v>564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7">
        <v>0</v>
      </c>
      <c r="O271" s="56">
        <v>0</v>
      </c>
      <c r="P271" s="56">
        <v>250000</v>
      </c>
      <c r="Q271" s="56">
        <v>0</v>
      </c>
      <c r="R271" s="56">
        <v>0</v>
      </c>
      <c r="S271" s="56">
        <v>850000</v>
      </c>
      <c r="T271" s="56">
        <v>250000</v>
      </c>
      <c r="U271" s="56">
        <v>0</v>
      </c>
      <c r="V271" s="57">
        <v>0</v>
      </c>
      <c r="W271" s="58">
        <v>0</v>
      </c>
      <c r="X271" s="57">
        <v>0</v>
      </c>
      <c r="Y271" s="59">
        <v>1350000</v>
      </c>
      <c r="Z271" s="58">
        <v>1100000</v>
      </c>
      <c r="AA271" s="57">
        <v>0</v>
      </c>
      <c r="AB271" s="57">
        <v>250000</v>
      </c>
      <c r="AC271" s="60">
        <v>1350000</v>
      </c>
    </row>
    <row r="272" spans="1:29" s="10" customFormat="1" ht="12.75" customHeight="1">
      <c r="A272" s="27"/>
      <c r="B272" s="53" t="s">
        <v>565</v>
      </c>
      <c r="C272" s="54" t="s">
        <v>566</v>
      </c>
      <c r="D272" s="55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7">
        <v>0</v>
      </c>
      <c r="O272" s="56">
        <v>0</v>
      </c>
      <c r="P272" s="56">
        <v>0</v>
      </c>
      <c r="Q272" s="56">
        <v>0</v>
      </c>
      <c r="R272" s="56">
        <v>350000</v>
      </c>
      <c r="S272" s="56">
        <v>100000</v>
      </c>
      <c r="T272" s="56">
        <v>0</v>
      </c>
      <c r="U272" s="56">
        <v>400000</v>
      </c>
      <c r="V272" s="57">
        <v>250000</v>
      </c>
      <c r="W272" s="58">
        <v>0</v>
      </c>
      <c r="X272" s="57">
        <v>0</v>
      </c>
      <c r="Y272" s="59">
        <v>1100000</v>
      </c>
      <c r="Z272" s="58">
        <v>750000</v>
      </c>
      <c r="AA272" s="57">
        <v>0</v>
      </c>
      <c r="AB272" s="57">
        <v>350000</v>
      </c>
      <c r="AC272" s="60">
        <v>1100000</v>
      </c>
    </row>
    <row r="273" spans="1:29" s="10" customFormat="1" ht="12.75" customHeight="1">
      <c r="A273" s="27"/>
      <c r="B273" s="53" t="s">
        <v>567</v>
      </c>
      <c r="C273" s="54" t="s">
        <v>568</v>
      </c>
      <c r="D273" s="55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6">
        <v>0</v>
      </c>
      <c r="N273" s="57">
        <v>0</v>
      </c>
      <c r="O273" s="56">
        <v>0</v>
      </c>
      <c r="P273" s="56">
        <v>0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7">
        <v>0</v>
      </c>
      <c r="W273" s="58">
        <v>0</v>
      </c>
      <c r="X273" s="57">
        <v>0</v>
      </c>
      <c r="Y273" s="59">
        <v>0</v>
      </c>
      <c r="Z273" s="58">
        <v>0</v>
      </c>
      <c r="AA273" s="57">
        <v>0</v>
      </c>
      <c r="AB273" s="57">
        <v>0</v>
      </c>
      <c r="AC273" s="60">
        <v>0</v>
      </c>
    </row>
    <row r="274" spans="1:29" s="10" customFormat="1" ht="12.75" customHeight="1">
      <c r="A274" s="28"/>
      <c r="B274" s="62" t="s">
        <v>638</v>
      </c>
      <c r="C274" s="63"/>
      <c r="D274" s="64">
        <f aca="true" t="shared" si="2" ref="D274:AC274">SUM(D230:D273)</f>
        <v>9570000</v>
      </c>
      <c r="E274" s="65">
        <f t="shared" si="2"/>
        <v>0</v>
      </c>
      <c r="F274" s="65">
        <f t="shared" si="2"/>
        <v>2000000</v>
      </c>
      <c r="G274" s="65">
        <f t="shared" si="2"/>
        <v>7096306792</v>
      </c>
      <c r="H274" s="65">
        <f t="shared" si="2"/>
        <v>1173151266</v>
      </c>
      <c r="I274" s="65">
        <f t="shared" si="2"/>
        <v>0</v>
      </c>
      <c r="J274" s="65">
        <f t="shared" si="2"/>
        <v>0</v>
      </c>
      <c r="K274" s="65">
        <f t="shared" si="2"/>
        <v>0</v>
      </c>
      <c r="L274" s="65">
        <f t="shared" si="2"/>
        <v>8202906</v>
      </c>
      <c r="M274" s="65">
        <f t="shared" si="2"/>
        <v>85769466</v>
      </c>
      <c r="N274" s="66">
        <f t="shared" si="2"/>
        <v>0</v>
      </c>
      <c r="O274" s="65">
        <f t="shared" si="2"/>
        <v>0</v>
      </c>
      <c r="P274" s="65">
        <f t="shared" si="2"/>
        <v>47476806</v>
      </c>
      <c r="Q274" s="65">
        <f t="shared" si="2"/>
        <v>0</v>
      </c>
      <c r="R274" s="65">
        <f t="shared" si="2"/>
        <v>59511146</v>
      </c>
      <c r="S274" s="65">
        <f t="shared" si="2"/>
        <v>40587284</v>
      </c>
      <c r="T274" s="65">
        <f t="shared" si="2"/>
        <v>23437945</v>
      </c>
      <c r="U274" s="65">
        <f t="shared" si="2"/>
        <v>795659221</v>
      </c>
      <c r="V274" s="66">
        <f t="shared" si="2"/>
        <v>75558300</v>
      </c>
      <c r="W274" s="67">
        <f t="shared" si="2"/>
        <v>5755220660</v>
      </c>
      <c r="X274" s="66">
        <f t="shared" si="2"/>
        <v>0</v>
      </c>
      <c r="Y274" s="68">
        <f t="shared" si="2"/>
        <v>15172451792</v>
      </c>
      <c r="Z274" s="67">
        <f t="shared" si="2"/>
        <v>8764164538</v>
      </c>
      <c r="AA274" s="66">
        <f t="shared" si="2"/>
        <v>0</v>
      </c>
      <c r="AB274" s="66">
        <f t="shared" si="2"/>
        <v>6181392251</v>
      </c>
      <c r="AC274" s="69">
        <f t="shared" si="2"/>
        <v>14945556789</v>
      </c>
    </row>
    <row r="275" spans="1:29" s="10" customFormat="1" ht="12.75" customHeight="1">
      <c r="A275" s="29"/>
      <c r="B275" s="70"/>
      <c r="C275" s="71"/>
      <c r="D275" s="72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4"/>
      <c r="X275" s="73"/>
      <c r="Y275" s="75"/>
      <c r="Z275" s="74"/>
      <c r="AA275" s="73"/>
      <c r="AB275" s="73"/>
      <c r="AC275" s="75"/>
    </row>
    <row r="276" spans="1:29" s="10" customFormat="1" ht="12.75" customHeight="1">
      <c r="A276" s="30"/>
      <c r="B276" s="123" t="s">
        <v>49</v>
      </c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</row>
    <row r="277" spans="1:29" ht="12.75" customHeight="1">
      <c r="A277" s="2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</row>
    <row r="278" spans="1:29" ht="12.75" customHeight="1">
      <c r="A278" s="2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</row>
    <row r="279" spans="1:29" ht="12.75" customHeight="1">
      <c r="A279" s="2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</row>
    <row r="280" spans="1:29" ht="12.75" customHeight="1">
      <c r="A280" s="2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</row>
    <row r="281" spans="1:29" ht="12.75" customHeight="1">
      <c r="A281" s="2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</row>
    <row r="282" spans="1:29" ht="12.75" customHeight="1">
      <c r="A282" s="2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</row>
    <row r="283" spans="1:29" ht="12.75" customHeight="1">
      <c r="A283" s="2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</row>
    <row r="284" spans="1:29" ht="12.75" customHeight="1">
      <c r="A284" s="2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</row>
    <row r="285" spans="1:29" ht="12.75" customHeight="1">
      <c r="A285" s="2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</row>
    <row r="286" spans="1:29" ht="12.75" customHeight="1">
      <c r="A286" s="2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</row>
    <row r="287" spans="1:29" ht="12.75" customHeight="1">
      <c r="A287" s="2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</row>
    <row r="288" spans="1:29" ht="12.75" customHeight="1">
      <c r="A288" s="2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</row>
    <row r="289" spans="1:29" ht="12.75" customHeight="1">
      <c r="A289" s="2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</row>
    <row r="290" spans="1:29" ht="12.75" customHeight="1">
      <c r="A290" s="2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</row>
    <row r="291" spans="1:29" ht="12.75" customHeight="1">
      <c r="A291" s="2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</row>
    <row r="292" spans="1:29" ht="12.75" customHeight="1">
      <c r="A292" s="2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</row>
    <row r="293" spans="1:29" ht="12.75" customHeight="1">
      <c r="A293" s="2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</row>
    <row r="294" spans="1:29" ht="12.75" customHeight="1">
      <c r="A294" s="2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</row>
    <row r="295" spans="1:29" ht="12.75" customHeight="1">
      <c r="A295" s="2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</row>
    <row r="296" spans="1:29" ht="12.75" customHeight="1">
      <c r="A296" s="2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</row>
    <row r="297" spans="1:29" ht="12.75" customHeight="1">
      <c r="A297" s="2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</row>
    <row r="298" spans="1:29" ht="12.75" customHeight="1">
      <c r="A298" s="2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</row>
    <row r="299" spans="1:29" ht="12.75" customHeight="1">
      <c r="A299" s="2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</row>
    <row r="300" spans="1:29" ht="12.75" customHeight="1">
      <c r="A300" s="2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</row>
    <row r="301" spans="1:2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</sheetData>
  <sheetProtection/>
  <mergeCells count="5">
    <mergeCell ref="B2:AC2"/>
    <mergeCell ref="D4:Y4"/>
    <mergeCell ref="Z4:AC4"/>
    <mergeCell ref="B276:AC276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569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570</v>
      </c>
      <c r="B9" s="78" t="s">
        <v>51</v>
      </c>
      <c r="C9" s="79" t="s">
        <v>52</v>
      </c>
      <c r="D9" s="80">
        <v>339438991</v>
      </c>
      <c r="E9" s="81">
        <v>18664000</v>
      </c>
      <c r="F9" s="81">
        <v>159579539</v>
      </c>
      <c r="G9" s="81">
        <v>595547055</v>
      </c>
      <c r="H9" s="81">
        <v>161451900</v>
      </c>
      <c r="I9" s="81">
        <v>12500000</v>
      </c>
      <c r="J9" s="81">
        <v>0</v>
      </c>
      <c r="K9" s="81">
        <v>0</v>
      </c>
      <c r="L9" s="81">
        <v>2700000</v>
      </c>
      <c r="M9" s="81">
        <v>125448113</v>
      </c>
      <c r="N9" s="81">
        <v>4000000</v>
      </c>
      <c r="O9" s="81">
        <v>0</v>
      </c>
      <c r="P9" s="81">
        <v>37738987</v>
      </c>
      <c r="Q9" s="81">
        <v>0</v>
      </c>
      <c r="R9" s="81">
        <v>62506087</v>
      </c>
      <c r="S9" s="81">
        <v>365388</v>
      </c>
      <c r="T9" s="81">
        <v>13478525</v>
      </c>
      <c r="U9" s="81">
        <v>25207648</v>
      </c>
      <c r="V9" s="81">
        <v>55881259</v>
      </c>
      <c r="W9" s="81">
        <v>0</v>
      </c>
      <c r="X9" s="81">
        <v>0</v>
      </c>
      <c r="Y9" s="82">
        <v>1614507492</v>
      </c>
      <c r="Z9" s="80">
        <v>730241020</v>
      </c>
      <c r="AA9" s="81">
        <v>350000000</v>
      </c>
      <c r="AB9" s="81">
        <v>534266472</v>
      </c>
      <c r="AC9" s="83">
        <v>1614507492</v>
      </c>
    </row>
    <row r="10" spans="1:29" ht="13.5">
      <c r="A10" s="48" t="s">
        <v>570</v>
      </c>
      <c r="B10" s="78" t="s">
        <v>63</v>
      </c>
      <c r="C10" s="79" t="s">
        <v>64</v>
      </c>
      <c r="D10" s="80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2">
        <v>0</v>
      </c>
      <c r="Z10" s="80">
        <v>0</v>
      </c>
      <c r="AA10" s="81">
        <v>0</v>
      </c>
      <c r="AB10" s="81">
        <v>0</v>
      </c>
      <c r="AC10" s="83">
        <v>0</v>
      </c>
    </row>
    <row r="11" spans="1:29" ht="12.75">
      <c r="A11" s="49"/>
      <c r="B11" s="84" t="s">
        <v>571</v>
      </c>
      <c r="C11" s="85"/>
      <c r="D11" s="86">
        <f aca="true" t="shared" si="0" ref="D11:AC11">SUM(D9:D10)</f>
        <v>339438991</v>
      </c>
      <c r="E11" s="87">
        <f t="shared" si="0"/>
        <v>18664000</v>
      </c>
      <c r="F11" s="87">
        <f t="shared" si="0"/>
        <v>159579539</v>
      </c>
      <c r="G11" s="87">
        <f t="shared" si="0"/>
        <v>595547055</v>
      </c>
      <c r="H11" s="87">
        <f t="shared" si="0"/>
        <v>161451900</v>
      </c>
      <c r="I11" s="87">
        <f t="shared" si="0"/>
        <v>12500000</v>
      </c>
      <c r="J11" s="87">
        <f t="shared" si="0"/>
        <v>0</v>
      </c>
      <c r="K11" s="87">
        <f t="shared" si="0"/>
        <v>0</v>
      </c>
      <c r="L11" s="87">
        <f t="shared" si="0"/>
        <v>2700000</v>
      </c>
      <c r="M11" s="87">
        <f t="shared" si="0"/>
        <v>125448113</v>
      </c>
      <c r="N11" s="87">
        <f t="shared" si="0"/>
        <v>4000000</v>
      </c>
      <c r="O11" s="87">
        <f t="shared" si="0"/>
        <v>0</v>
      </c>
      <c r="P11" s="87">
        <f t="shared" si="0"/>
        <v>37738987</v>
      </c>
      <c r="Q11" s="87">
        <f t="shared" si="0"/>
        <v>0</v>
      </c>
      <c r="R11" s="87">
        <f t="shared" si="0"/>
        <v>62506087</v>
      </c>
      <c r="S11" s="87">
        <f t="shared" si="0"/>
        <v>365388</v>
      </c>
      <c r="T11" s="87">
        <f t="shared" si="0"/>
        <v>13478525</v>
      </c>
      <c r="U11" s="87">
        <f t="shared" si="0"/>
        <v>25207648</v>
      </c>
      <c r="V11" s="87">
        <f t="shared" si="0"/>
        <v>55881259</v>
      </c>
      <c r="W11" s="87">
        <f t="shared" si="0"/>
        <v>0</v>
      </c>
      <c r="X11" s="87">
        <f t="shared" si="0"/>
        <v>0</v>
      </c>
      <c r="Y11" s="88">
        <f t="shared" si="0"/>
        <v>1614507492</v>
      </c>
      <c r="Z11" s="86">
        <f t="shared" si="0"/>
        <v>730241020</v>
      </c>
      <c r="AA11" s="87">
        <f t="shared" si="0"/>
        <v>350000000</v>
      </c>
      <c r="AB11" s="87">
        <f t="shared" si="0"/>
        <v>534266472</v>
      </c>
      <c r="AC11" s="89">
        <f t="shared" si="0"/>
        <v>1614507492</v>
      </c>
    </row>
    <row r="12" spans="1:29" ht="13.5">
      <c r="A12" s="48" t="s">
        <v>572</v>
      </c>
      <c r="B12" s="78" t="s">
        <v>108</v>
      </c>
      <c r="C12" s="79" t="s">
        <v>109</v>
      </c>
      <c r="D12" s="80">
        <v>0</v>
      </c>
      <c r="E12" s="81">
        <v>0</v>
      </c>
      <c r="F12" s="81">
        <v>5100000</v>
      </c>
      <c r="G12" s="81">
        <v>54981489</v>
      </c>
      <c r="H12" s="81">
        <v>12800000</v>
      </c>
      <c r="I12" s="81">
        <v>20331225</v>
      </c>
      <c r="J12" s="81">
        <v>0</v>
      </c>
      <c r="K12" s="81">
        <v>0</v>
      </c>
      <c r="L12" s="81">
        <v>0</v>
      </c>
      <c r="M12" s="81">
        <v>6500000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99712714</v>
      </c>
      <c r="Z12" s="80">
        <v>99412714</v>
      </c>
      <c r="AA12" s="81">
        <v>0</v>
      </c>
      <c r="AB12" s="81">
        <v>300000</v>
      </c>
      <c r="AC12" s="83">
        <v>99712714</v>
      </c>
    </row>
    <row r="13" spans="1:29" ht="13.5">
      <c r="A13" s="48" t="s">
        <v>572</v>
      </c>
      <c r="B13" s="78" t="s">
        <v>110</v>
      </c>
      <c r="C13" s="79" t="s">
        <v>111</v>
      </c>
      <c r="D13" s="80">
        <v>6300000</v>
      </c>
      <c r="E13" s="81">
        <v>1060000</v>
      </c>
      <c r="F13" s="81">
        <v>4000000</v>
      </c>
      <c r="G13" s="81">
        <v>17791250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3500000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300000</v>
      </c>
      <c r="U13" s="81">
        <v>200000</v>
      </c>
      <c r="V13" s="81">
        <v>0</v>
      </c>
      <c r="W13" s="81">
        <v>0</v>
      </c>
      <c r="X13" s="81">
        <v>0</v>
      </c>
      <c r="Y13" s="82">
        <v>33151250</v>
      </c>
      <c r="Z13" s="80">
        <v>31991250</v>
      </c>
      <c r="AA13" s="81">
        <v>0</v>
      </c>
      <c r="AB13" s="81">
        <v>1160000</v>
      </c>
      <c r="AC13" s="83">
        <v>33151250</v>
      </c>
    </row>
    <row r="14" spans="1:29" ht="13.5">
      <c r="A14" s="48" t="s">
        <v>572</v>
      </c>
      <c r="B14" s="78" t="s">
        <v>112</v>
      </c>
      <c r="C14" s="79" t="s">
        <v>113</v>
      </c>
      <c r="D14" s="80">
        <v>0</v>
      </c>
      <c r="E14" s="81">
        <v>0</v>
      </c>
      <c r="F14" s="81">
        <v>7826100</v>
      </c>
      <c r="G14" s="81">
        <v>29653655</v>
      </c>
      <c r="H14" s="81">
        <v>11195652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48675407</v>
      </c>
      <c r="Z14" s="80">
        <v>48675407</v>
      </c>
      <c r="AA14" s="81">
        <v>0</v>
      </c>
      <c r="AB14" s="81">
        <v>0</v>
      </c>
      <c r="AC14" s="83">
        <v>48675407</v>
      </c>
    </row>
    <row r="15" spans="1:29" ht="13.5">
      <c r="A15" s="48" t="s">
        <v>572</v>
      </c>
      <c r="B15" s="78" t="s">
        <v>114</v>
      </c>
      <c r="C15" s="79" t="s">
        <v>115</v>
      </c>
      <c r="D15" s="80">
        <v>0</v>
      </c>
      <c r="E15" s="81">
        <v>0</v>
      </c>
      <c r="F15" s="81">
        <v>0</v>
      </c>
      <c r="G15" s="81">
        <v>29165056</v>
      </c>
      <c r="H15" s="81">
        <v>11676639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779117</v>
      </c>
      <c r="Q15" s="81">
        <v>0</v>
      </c>
      <c r="R15" s="81">
        <v>537496</v>
      </c>
      <c r="S15" s="81">
        <v>1022242</v>
      </c>
      <c r="T15" s="81">
        <v>1093387</v>
      </c>
      <c r="U15" s="81">
        <v>2173737</v>
      </c>
      <c r="V15" s="81">
        <v>2192657</v>
      </c>
      <c r="W15" s="81">
        <v>0</v>
      </c>
      <c r="X15" s="81">
        <v>0</v>
      </c>
      <c r="Y15" s="82">
        <v>48640331</v>
      </c>
      <c r="Z15" s="80">
        <v>40883895</v>
      </c>
      <c r="AA15" s="81">
        <v>0</v>
      </c>
      <c r="AB15" s="81">
        <v>7756436</v>
      </c>
      <c r="AC15" s="83">
        <v>48640331</v>
      </c>
    </row>
    <row r="16" spans="1:29" ht="13.5">
      <c r="A16" s="48" t="s">
        <v>572</v>
      </c>
      <c r="B16" s="78" t="s">
        <v>116</v>
      </c>
      <c r="C16" s="79" t="s">
        <v>117</v>
      </c>
      <c r="D16" s="80">
        <v>3250000</v>
      </c>
      <c r="E16" s="81">
        <v>0</v>
      </c>
      <c r="F16" s="81">
        <v>0</v>
      </c>
      <c r="G16" s="81">
        <v>12727000</v>
      </c>
      <c r="H16" s="81">
        <v>12808000</v>
      </c>
      <c r="I16" s="81">
        <v>0</v>
      </c>
      <c r="J16" s="81">
        <v>0</v>
      </c>
      <c r="K16" s="81">
        <v>0</v>
      </c>
      <c r="L16" s="81">
        <v>0</v>
      </c>
      <c r="M16" s="81">
        <v>5004025</v>
      </c>
      <c r="N16" s="81">
        <v>0</v>
      </c>
      <c r="O16" s="81">
        <v>0</v>
      </c>
      <c r="P16" s="81">
        <v>0</v>
      </c>
      <c r="Q16" s="81">
        <v>0</v>
      </c>
      <c r="R16" s="81">
        <v>4329500</v>
      </c>
      <c r="S16" s="81">
        <v>580000</v>
      </c>
      <c r="T16" s="81">
        <v>130000</v>
      </c>
      <c r="U16" s="81">
        <v>1070000</v>
      </c>
      <c r="V16" s="81">
        <v>605000</v>
      </c>
      <c r="W16" s="81">
        <v>0</v>
      </c>
      <c r="X16" s="81">
        <v>0</v>
      </c>
      <c r="Y16" s="82">
        <v>40503525</v>
      </c>
      <c r="Z16" s="80">
        <v>28785000</v>
      </c>
      <c r="AA16" s="81">
        <v>0</v>
      </c>
      <c r="AB16" s="81">
        <v>11718525</v>
      </c>
      <c r="AC16" s="83">
        <v>40503525</v>
      </c>
    </row>
    <row r="17" spans="1:29" ht="13.5">
      <c r="A17" s="48" t="s">
        <v>572</v>
      </c>
      <c r="B17" s="78" t="s">
        <v>118</v>
      </c>
      <c r="C17" s="79" t="s">
        <v>119</v>
      </c>
      <c r="D17" s="80">
        <v>8166090</v>
      </c>
      <c r="E17" s="81">
        <v>0</v>
      </c>
      <c r="F17" s="81">
        <v>5242609</v>
      </c>
      <c r="G17" s="81">
        <v>9450000</v>
      </c>
      <c r="H17" s="81">
        <v>30686336</v>
      </c>
      <c r="I17" s="81">
        <v>2000000</v>
      </c>
      <c r="J17" s="81">
        <v>0</v>
      </c>
      <c r="K17" s="81">
        <v>0</v>
      </c>
      <c r="L17" s="81">
        <v>600000</v>
      </c>
      <c r="M17" s="81">
        <v>9920237</v>
      </c>
      <c r="N17" s="81">
        <v>0</v>
      </c>
      <c r="O17" s="81">
        <v>4475208</v>
      </c>
      <c r="P17" s="81">
        <v>235608</v>
      </c>
      <c r="Q17" s="81">
        <v>0</v>
      </c>
      <c r="R17" s="81">
        <v>566111</v>
      </c>
      <c r="S17" s="81">
        <v>150000</v>
      </c>
      <c r="T17" s="81">
        <v>672525</v>
      </c>
      <c r="U17" s="81">
        <v>1320500</v>
      </c>
      <c r="V17" s="81">
        <v>0</v>
      </c>
      <c r="W17" s="81">
        <v>0</v>
      </c>
      <c r="X17" s="81">
        <v>0</v>
      </c>
      <c r="Y17" s="82">
        <v>73485224</v>
      </c>
      <c r="Z17" s="80">
        <v>36057622</v>
      </c>
      <c r="AA17" s="81">
        <v>0</v>
      </c>
      <c r="AB17" s="81">
        <v>37427602</v>
      </c>
      <c r="AC17" s="83">
        <v>73485224</v>
      </c>
    </row>
    <row r="18" spans="1:29" ht="13.5">
      <c r="A18" s="48" t="s">
        <v>572</v>
      </c>
      <c r="B18" s="78" t="s">
        <v>120</v>
      </c>
      <c r="C18" s="79" t="s">
        <v>121</v>
      </c>
      <c r="D18" s="80">
        <v>0</v>
      </c>
      <c r="E18" s="81">
        <v>0</v>
      </c>
      <c r="F18" s="81">
        <v>2000000</v>
      </c>
      <c r="G18" s="81">
        <v>0</v>
      </c>
      <c r="H18" s="81">
        <v>16147150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2">
        <v>18147150</v>
      </c>
      <c r="Z18" s="80">
        <v>18147150</v>
      </c>
      <c r="AA18" s="81">
        <v>0</v>
      </c>
      <c r="AB18" s="81">
        <v>0</v>
      </c>
      <c r="AC18" s="83">
        <v>18147150</v>
      </c>
    </row>
    <row r="19" spans="1:29" ht="13.5">
      <c r="A19" s="48" t="s">
        <v>573</v>
      </c>
      <c r="B19" s="78" t="s">
        <v>483</v>
      </c>
      <c r="C19" s="79" t="s">
        <v>484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500000</v>
      </c>
      <c r="Q19" s="81">
        <v>0</v>
      </c>
      <c r="R19" s="81">
        <v>100000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600000</v>
      </c>
      <c r="Z19" s="80">
        <v>0</v>
      </c>
      <c r="AA19" s="81">
        <v>0</v>
      </c>
      <c r="AB19" s="81">
        <v>600000</v>
      </c>
      <c r="AC19" s="83">
        <v>600000</v>
      </c>
    </row>
    <row r="20" spans="1:29" ht="12.75">
      <c r="A20" s="49"/>
      <c r="B20" s="84" t="s">
        <v>574</v>
      </c>
      <c r="C20" s="85"/>
      <c r="D20" s="86">
        <f aca="true" t="shared" si="1" ref="D20:AC20">SUM(D12:D19)</f>
        <v>17716090</v>
      </c>
      <c r="E20" s="87">
        <f t="shared" si="1"/>
        <v>1060000</v>
      </c>
      <c r="F20" s="87">
        <f t="shared" si="1"/>
        <v>24168709</v>
      </c>
      <c r="G20" s="87">
        <f t="shared" si="1"/>
        <v>153768450</v>
      </c>
      <c r="H20" s="87">
        <f t="shared" si="1"/>
        <v>95313777</v>
      </c>
      <c r="I20" s="87">
        <f t="shared" si="1"/>
        <v>22331225</v>
      </c>
      <c r="J20" s="87">
        <f t="shared" si="1"/>
        <v>0</v>
      </c>
      <c r="K20" s="87">
        <f t="shared" si="1"/>
        <v>0</v>
      </c>
      <c r="L20" s="87">
        <f t="shared" si="1"/>
        <v>600000</v>
      </c>
      <c r="M20" s="87">
        <f t="shared" si="1"/>
        <v>24924262</v>
      </c>
      <c r="N20" s="87">
        <f t="shared" si="1"/>
        <v>0</v>
      </c>
      <c r="O20" s="87">
        <f t="shared" si="1"/>
        <v>4475208</v>
      </c>
      <c r="P20" s="87">
        <f t="shared" si="1"/>
        <v>1514725</v>
      </c>
      <c r="Q20" s="87">
        <f t="shared" si="1"/>
        <v>0</v>
      </c>
      <c r="R20" s="87">
        <f t="shared" si="1"/>
        <v>5533107</v>
      </c>
      <c r="S20" s="87">
        <f t="shared" si="1"/>
        <v>1752242</v>
      </c>
      <c r="T20" s="87">
        <f t="shared" si="1"/>
        <v>2195912</v>
      </c>
      <c r="U20" s="87">
        <f t="shared" si="1"/>
        <v>4764237</v>
      </c>
      <c r="V20" s="87">
        <f t="shared" si="1"/>
        <v>2797657</v>
      </c>
      <c r="W20" s="87">
        <f t="shared" si="1"/>
        <v>0</v>
      </c>
      <c r="X20" s="87">
        <f t="shared" si="1"/>
        <v>0</v>
      </c>
      <c r="Y20" s="88">
        <f t="shared" si="1"/>
        <v>362915601</v>
      </c>
      <c r="Z20" s="86">
        <f t="shared" si="1"/>
        <v>303953038</v>
      </c>
      <c r="AA20" s="87">
        <f t="shared" si="1"/>
        <v>0</v>
      </c>
      <c r="AB20" s="87">
        <f t="shared" si="1"/>
        <v>58962563</v>
      </c>
      <c r="AC20" s="89">
        <f t="shared" si="1"/>
        <v>362915601</v>
      </c>
    </row>
    <row r="21" spans="1:29" ht="13.5">
      <c r="A21" s="48" t="s">
        <v>572</v>
      </c>
      <c r="B21" s="78" t="s">
        <v>122</v>
      </c>
      <c r="C21" s="79" t="s">
        <v>123</v>
      </c>
      <c r="D21" s="80">
        <v>72222427</v>
      </c>
      <c r="E21" s="81">
        <v>0</v>
      </c>
      <c r="F21" s="81">
        <v>2431012</v>
      </c>
      <c r="G21" s="81">
        <v>0</v>
      </c>
      <c r="H21" s="81">
        <v>0</v>
      </c>
      <c r="I21" s="81">
        <v>9779612</v>
      </c>
      <c r="J21" s="81">
        <v>0</v>
      </c>
      <c r="K21" s="81">
        <v>0</v>
      </c>
      <c r="L21" s="81">
        <v>771750</v>
      </c>
      <c r="M21" s="81">
        <v>4712003</v>
      </c>
      <c r="N21" s="81">
        <v>0</v>
      </c>
      <c r="O21" s="81">
        <v>0</v>
      </c>
      <c r="P21" s="81">
        <v>441000</v>
      </c>
      <c r="Q21" s="81">
        <v>0</v>
      </c>
      <c r="R21" s="81">
        <v>0</v>
      </c>
      <c r="S21" s="81">
        <v>1411200</v>
      </c>
      <c r="T21" s="81">
        <v>110250</v>
      </c>
      <c r="U21" s="81">
        <v>2975000</v>
      </c>
      <c r="V21" s="81">
        <v>0</v>
      </c>
      <c r="W21" s="81">
        <v>0</v>
      </c>
      <c r="X21" s="81">
        <v>0</v>
      </c>
      <c r="Y21" s="82">
        <v>94854254</v>
      </c>
      <c r="Z21" s="80">
        <v>52743272</v>
      </c>
      <c r="AA21" s="81">
        <v>0</v>
      </c>
      <c r="AB21" s="81">
        <v>42110982</v>
      </c>
      <c r="AC21" s="83">
        <v>94854254</v>
      </c>
    </row>
    <row r="22" spans="1:29" ht="13.5">
      <c r="A22" s="48" t="s">
        <v>572</v>
      </c>
      <c r="B22" s="78" t="s">
        <v>124</v>
      </c>
      <c r="C22" s="79" t="s">
        <v>125</v>
      </c>
      <c r="D22" s="80">
        <v>57190232</v>
      </c>
      <c r="E22" s="81">
        <v>0</v>
      </c>
      <c r="F22" s="81">
        <v>9317965</v>
      </c>
      <c r="G22" s="81">
        <v>0</v>
      </c>
      <c r="H22" s="81">
        <v>0</v>
      </c>
      <c r="I22" s="81">
        <v>549152</v>
      </c>
      <c r="J22" s="81">
        <v>0</v>
      </c>
      <c r="K22" s="81">
        <v>0</v>
      </c>
      <c r="L22" s="81">
        <v>0</v>
      </c>
      <c r="M22" s="81">
        <v>15500251</v>
      </c>
      <c r="N22" s="81">
        <v>0</v>
      </c>
      <c r="O22" s="81">
        <v>0</v>
      </c>
      <c r="P22" s="81">
        <v>878643</v>
      </c>
      <c r="Q22" s="81">
        <v>0</v>
      </c>
      <c r="R22" s="81">
        <v>0</v>
      </c>
      <c r="S22" s="81">
        <v>1317965</v>
      </c>
      <c r="T22" s="81">
        <v>6754569</v>
      </c>
      <c r="U22" s="81">
        <v>8462433</v>
      </c>
      <c r="V22" s="81">
        <v>1867117</v>
      </c>
      <c r="W22" s="81">
        <v>0</v>
      </c>
      <c r="X22" s="81">
        <v>0</v>
      </c>
      <c r="Y22" s="82">
        <v>101838327</v>
      </c>
      <c r="Z22" s="80">
        <v>72892525</v>
      </c>
      <c r="AA22" s="81">
        <v>0</v>
      </c>
      <c r="AB22" s="81">
        <v>28945802</v>
      </c>
      <c r="AC22" s="83">
        <v>101838327</v>
      </c>
    </row>
    <row r="23" spans="1:29" ht="13.5">
      <c r="A23" s="48" t="s">
        <v>572</v>
      </c>
      <c r="B23" s="78" t="s">
        <v>126</v>
      </c>
      <c r="C23" s="79" t="s">
        <v>127</v>
      </c>
      <c r="D23" s="80">
        <v>6765182</v>
      </c>
      <c r="E23" s="81">
        <v>0</v>
      </c>
      <c r="F23" s="81">
        <v>7391304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3856556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18013042</v>
      </c>
      <c r="Z23" s="80">
        <v>18013042</v>
      </c>
      <c r="AA23" s="81">
        <v>0</v>
      </c>
      <c r="AB23" s="81">
        <v>0</v>
      </c>
      <c r="AC23" s="83">
        <v>18013042</v>
      </c>
    </row>
    <row r="24" spans="1:29" ht="13.5">
      <c r="A24" s="48" t="s">
        <v>572</v>
      </c>
      <c r="B24" s="78" t="s">
        <v>128</v>
      </c>
      <c r="C24" s="79" t="s">
        <v>129</v>
      </c>
      <c r="D24" s="80">
        <v>20945112</v>
      </c>
      <c r="E24" s="81">
        <v>0</v>
      </c>
      <c r="F24" s="81">
        <v>10500000</v>
      </c>
      <c r="G24" s="81">
        <v>0</v>
      </c>
      <c r="H24" s="81">
        <v>0</v>
      </c>
      <c r="I24" s="81">
        <v>1317965</v>
      </c>
      <c r="J24" s="81">
        <v>0</v>
      </c>
      <c r="K24" s="81">
        <v>0</v>
      </c>
      <c r="L24" s="81">
        <v>0</v>
      </c>
      <c r="M24" s="81">
        <v>7852873</v>
      </c>
      <c r="N24" s="81">
        <v>0</v>
      </c>
      <c r="O24" s="81">
        <v>0</v>
      </c>
      <c r="P24" s="81">
        <v>116424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2">
        <v>40732374</v>
      </c>
      <c r="Z24" s="80">
        <v>40615950</v>
      </c>
      <c r="AA24" s="81">
        <v>0</v>
      </c>
      <c r="AB24" s="81">
        <v>116424</v>
      </c>
      <c r="AC24" s="83">
        <v>40732374</v>
      </c>
    </row>
    <row r="25" spans="1:29" ht="13.5">
      <c r="A25" s="48" t="s">
        <v>572</v>
      </c>
      <c r="B25" s="78" t="s">
        <v>130</v>
      </c>
      <c r="C25" s="79" t="s">
        <v>131</v>
      </c>
      <c r="D25" s="80">
        <v>22188465</v>
      </c>
      <c r="E25" s="81">
        <v>0</v>
      </c>
      <c r="F25" s="81">
        <v>8500000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1750586</v>
      </c>
      <c r="N25" s="81">
        <v>0</v>
      </c>
      <c r="O25" s="81">
        <v>0</v>
      </c>
      <c r="P25" s="81">
        <v>80385</v>
      </c>
      <c r="Q25" s="81">
        <v>0</v>
      </c>
      <c r="R25" s="81">
        <v>54103</v>
      </c>
      <c r="S25" s="81">
        <v>570069</v>
      </c>
      <c r="T25" s="81">
        <v>174318</v>
      </c>
      <c r="U25" s="81">
        <v>0</v>
      </c>
      <c r="V25" s="81">
        <v>2000000</v>
      </c>
      <c r="W25" s="81">
        <v>0</v>
      </c>
      <c r="X25" s="81">
        <v>0</v>
      </c>
      <c r="Y25" s="82">
        <v>35317926</v>
      </c>
      <c r="Z25" s="80">
        <v>32439051</v>
      </c>
      <c r="AA25" s="81">
        <v>0</v>
      </c>
      <c r="AB25" s="81">
        <v>2778875</v>
      </c>
      <c r="AC25" s="83">
        <v>35217926</v>
      </c>
    </row>
    <row r="26" spans="1:29" ht="13.5">
      <c r="A26" s="48" t="s">
        <v>572</v>
      </c>
      <c r="B26" s="78" t="s">
        <v>132</v>
      </c>
      <c r="C26" s="79" t="s">
        <v>133</v>
      </c>
      <c r="D26" s="80">
        <v>18814931</v>
      </c>
      <c r="E26" s="81">
        <v>0</v>
      </c>
      <c r="F26" s="81">
        <v>13300000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18462919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50577850</v>
      </c>
      <c r="Z26" s="80">
        <v>50577850</v>
      </c>
      <c r="AA26" s="81">
        <v>0</v>
      </c>
      <c r="AB26" s="81">
        <v>0</v>
      </c>
      <c r="AC26" s="83">
        <v>50577850</v>
      </c>
    </row>
    <row r="27" spans="1:29" ht="13.5">
      <c r="A27" s="48" t="s">
        <v>573</v>
      </c>
      <c r="B27" s="78" t="s">
        <v>485</v>
      </c>
      <c r="C27" s="79" t="s">
        <v>486</v>
      </c>
      <c r="D27" s="80">
        <v>0</v>
      </c>
      <c r="E27" s="81">
        <v>0</v>
      </c>
      <c r="F27" s="81">
        <v>0</v>
      </c>
      <c r="G27" s="81">
        <v>438147337</v>
      </c>
      <c r="H27" s="81">
        <v>61805503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15200000</v>
      </c>
      <c r="S27" s="81">
        <v>122399</v>
      </c>
      <c r="T27" s="81">
        <v>20404</v>
      </c>
      <c r="U27" s="81">
        <v>0</v>
      </c>
      <c r="V27" s="81">
        <v>0</v>
      </c>
      <c r="W27" s="81">
        <v>0</v>
      </c>
      <c r="X27" s="81">
        <v>0</v>
      </c>
      <c r="Y27" s="82">
        <v>515295643</v>
      </c>
      <c r="Z27" s="80">
        <v>500044639</v>
      </c>
      <c r="AA27" s="81">
        <v>0</v>
      </c>
      <c r="AB27" s="81">
        <v>0</v>
      </c>
      <c r="AC27" s="83">
        <v>500044639</v>
      </c>
    </row>
    <row r="28" spans="1:29" ht="12.75">
      <c r="A28" s="49"/>
      <c r="B28" s="84" t="s">
        <v>575</v>
      </c>
      <c r="C28" s="85"/>
      <c r="D28" s="86">
        <f aca="true" t="shared" si="2" ref="D28:AC28">SUM(D21:D27)</f>
        <v>198126349</v>
      </c>
      <c r="E28" s="87">
        <f t="shared" si="2"/>
        <v>0</v>
      </c>
      <c r="F28" s="87">
        <f t="shared" si="2"/>
        <v>51440281</v>
      </c>
      <c r="G28" s="87">
        <f t="shared" si="2"/>
        <v>438147337</v>
      </c>
      <c r="H28" s="87">
        <f t="shared" si="2"/>
        <v>61805503</v>
      </c>
      <c r="I28" s="87">
        <f t="shared" si="2"/>
        <v>11646729</v>
      </c>
      <c r="J28" s="87">
        <f t="shared" si="2"/>
        <v>0</v>
      </c>
      <c r="K28" s="87">
        <f t="shared" si="2"/>
        <v>0</v>
      </c>
      <c r="L28" s="87">
        <f t="shared" si="2"/>
        <v>771750</v>
      </c>
      <c r="M28" s="87">
        <f t="shared" si="2"/>
        <v>52135188</v>
      </c>
      <c r="N28" s="87">
        <f t="shared" si="2"/>
        <v>0</v>
      </c>
      <c r="O28" s="87">
        <f t="shared" si="2"/>
        <v>0</v>
      </c>
      <c r="P28" s="87">
        <f t="shared" si="2"/>
        <v>1516452</v>
      </c>
      <c r="Q28" s="87">
        <f t="shared" si="2"/>
        <v>0</v>
      </c>
      <c r="R28" s="87">
        <f t="shared" si="2"/>
        <v>15254103</v>
      </c>
      <c r="S28" s="87">
        <f t="shared" si="2"/>
        <v>3421633</v>
      </c>
      <c r="T28" s="87">
        <f t="shared" si="2"/>
        <v>7059541</v>
      </c>
      <c r="U28" s="87">
        <f t="shared" si="2"/>
        <v>11437433</v>
      </c>
      <c r="V28" s="87">
        <f t="shared" si="2"/>
        <v>3867117</v>
      </c>
      <c r="W28" s="87">
        <f t="shared" si="2"/>
        <v>0</v>
      </c>
      <c r="X28" s="87">
        <f t="shared" si="2"/>
        <v>0</v>
      </c>
      <c r="Y28" s="88">
        <f t="shared" si="2"/>
        <v>856629416</v>
      </c>
      <c r="Z28" s="86">
        <f t="shared" si="2"/>
        <v>767326329</v>
      </c>
      <c r="AA28" s="87">
        <f t="shared" si="2"/>
        <v>0</v>
      </c>
      <c r="AB28" s="87">
        <f t="shared" si="2"/>
        <v>73952083</v>
      </c>
      <c r="AC28" s="89">
        <f t="shared" si="2"/>
        <v>841278412</v>
      </c>
    </row>
    <row r="29" spans="1:29" ht="13.5">
      <c r="A29" s="48" t="s">
        <v>572</v>
      </c>
      <c r="B29" s="78" t="s">
        <v>134</v>
      </c>
      <c r="C29" s="79" t="s">
        <v>135</v>
      </c>
      <c r="D29" s="80">
        <v>15623673</v>
      </c>
      <c r="E29" s="81">
        <v>0</v>
      </c>
      <c r="F29" s="81">
        <v>14960000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2189327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2">
        <v>32773000</v>
      </c>
      <c r="Z29" s="80">
        <v>32773000</v>
      </c>
      <c r="AA29" s="81">
        <v>0</v>
      </c>
      <c r="AB29" s="81">
        <v>0</v>
      </c>
      <c r="AC29" s="83">
        <v>32773000</v>
      </c>
    </row>
    <row r="30" spans="1:29" ht="13.5">
      <c r="A30" s="48" t="s">
        <v>572</v>
      </c>
      <c r="B30" s="78" t="s">
        <v>136</v>
      </c>
      <c r="C30" s="79" t="s">
        <v>137</v>
      </c>
      <c r="D30" s="80">
        <v>46429350</v>
      </c>
      <c r="E30" s="81">
        <v>0</v>
      </c>
      <c r="F30" s="81">
        <v>9600000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2">
        <v>56029350</v>
      </c>
      <c r="Z30" s="80">
        <v>56029350</v>
      </c>
      <c r="AA30" s="81">
        <v>0</v>
      </c>
      <c r="AB30" s="81">
        <v>0</v>
      </c>
      <c r="AC30" s="83">
        <v>56029350</v>
      </c>
    </row>
    <row r="31" spans="1:29" ht="13.5">
      <c r="A31" s="48" t="s">
        <v>572</v>
      </c>
      <c r="B31" s="78" t="s">
        <v>138</v>
      </c>
      <c r="C31" s="79" t="s">
        <v>139</v>
      </c>
      <c r="D31" s="80">
        <v>17710187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100000</v>
      </c>
      <c r="T31" s="81">
        <v>221129</v>
      </c>
      <c r="U31" s="81">
        <v>30000</v>
      </c>
      <c r="V31" s="81">
        <v>300000</v>
      </c>
      <c r="W31" s="81">
        <v>0</v>
      </c>
      <c r="X31" s="81">
        <v>0</v>
      </c>
      <c r="Y31" s="82">
        <v>18361316</v>
      </c>
      <c r="Z31" s="80">
        <v>17710187</v>
      </c>
      <c r="AA31" s="81">
        <v>0</v>
      </c>
      <c r="AB31" s="81">
        <v>651129</v>
      </c>
      <c r="AC31" s="83">
        <v>18361316</v>
      </c>
    </row>
    <row r="32" spans="1:29" ht="13.5">
      <c r="A32" s="48" t="s">
        <v>572</v>
      </c>
      <c r="B32" s="78" t="s">
        <v>140</v>
      </c>
      <c r="C32" s="79" t="s">
        <v>141</v>
      </c>
      <c r="D32" s="80">
        <v>32146481</v>
      </c>
      <c r="E32" s="81">
        <v>0</v>
      </c>
      <c r="F32" s="81">
        <v>14547058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11539519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608329</v>
      </c>
      <c r="T32" s="81">
        <v>502200</v>
      </c>
      <c r="U32" s="81">
        <v>98470</v>
      </c>
      <c r="V32" s="81">
        <v>0</v>
      </c>
      <c r="W32" s="81">
        <v>0</v>
      </c>
      <c r="X32" s="81">
        <v>0</v>
      </c>
      <c r="Y32" s="82">
        <v>59442057</v>
      </c>
      <c r="Z32" s="80">
        <v>57686000</v>
      </c>
      <c r="AA32" s="81">
        <v>0</v>
      </c>
      <c r="AB32" s="81">
        <v>1756057</v>
      </c>
      <c r="AC32" s="83">
        <v>59442057</v>
      </c>
    </row>
    <row r="33" spans="1:29" ht="13.5">
      <c r="A33" s="48" t="s">
        <v>572</v>
      </c>
      <c r="B33" s="78" t="s">
        <v>142</v>
      </c>
      <c r="C33" s="79" t="s">
        <v>143</v>
      </c>
      <c r="D33" s="80">
        <v>19405984</v>
      </c>
      <c r="E33" s="81">
        <v>0</v>
      </c>
      <c r="F33" s="81">
        <v>4678440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2407057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345960</v>
      </c>
      <c r="T33" s="81">
        <v>115320</v>
      </c>
      <c r="U33" s="81">
        <v>288300</v>
      </c>
      <c r="V33" s="81">
        <v>2188232</v>
      </c>
      <c r="W33" s="81">
        <v>0</v>
      </c>
      <c r="X33" s="81">
        <v>0</v>
      </c>
      <c r="Y33" s="82">
        <v>29429293</v>
      </c>
      <c r="Z33" s="80">
        <v>22401809</v>
      </c>
      <c r="AA33" s="81">
        <v>0</v>
      </c>
      <c r="AB33" s="81">
        <v>7027484</v>
      </c>
      <c r="AC33" s="83">
        <v>29429293</v>
      </c>
    </row>
    <row r="34" spans="1:29" ht="13.5">
      <c r="A34" s="48" t="s">
        <v>572</v>
      </c>
      <c r="B34" s="78" t="s">
        <v>144</v>
      </c>
      <c r="C34" s="79" t="s">
        <v>145</v>
      </c>
      <c r="D34" s="80">
        <v>32000000</v>
      </c>
      <c r="E34" s="81">
        <v>0</v>
      </c>
      <c r="F34" s="81">
        <v>12000000</v>
      </c>
      <c r="G34" s="81">
        <v>0</v>
      </c>
      <c r="H34" s="81">
        <v>0</v>
      </c>
      <c r="I34" s="81">
        <v>5666200</v>
      </c>
      <c r="J34" s="81">
        <v>0</v>
      </c>
      <c r="K34" s="81">
        <v>0</v>
      </c>
      <c r="L34" s="81">
        <v>0</v>
      </c>
      <c r="M34" s="81">
        <v>14922200</v>
      </c>
      <c r="N34" s="81">
        <v>0</v>
      </c>
      <c r="O34" s="81">
        <v>0</v>
      </c>
      <c r="P34" s="81">
        <v>2000000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2">
        <v>66588400</v>
      </c>
      <c r="Z34" s="80">
        <v>66588400</v>
      </c>
      <c r="AA34" s="81">
        <v>0</v>
      </c>
      <c r="AB34" s="81">
        <v>0</v>
      </c>
      <c r="AC34" s="83">
        <v>66588400</v>
      </c>
    </row>
    <row r="35" spans="1:29" ht="13.5">
      <c r="A35" s="48" t="s">
        <v>573</v>
      </c>
      <c r="B35" s="78" t="s">
        <v>487</v>
      </c>
      <c r="C35" s="79" t="s">
        <v>488</v>
      </c>
      <c r="D35" s="80">
        <v>0</v>
      </c>
      <c r="E35" s="81">
        <v>0</v>
      </c>
      <c r="F35" s="81">
        <v>0</v>
      </c>
      <c r="G35" s="81">
        <v>395653500</v>
      </c>
      <c r="H35" s="81">
        <v>51292500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446946000</v>
      </c>
      <c r="Z35" s="80">
        <v>446946000</v>
      </c>
      <c r="AA35" s="81">
        <v>0</v>
      </c>
      <c r="AB35" s="81">
        <v>0</v>
      </c>
      <c r="AC35" s="83">
        <v>446946000</v>
      </c>
    </row>
    <row r="36" spans="1:29" ht="12.75">
      <c r="A36" s="49"/>
      <c r="B36" s="84" t="s">
        <v>576</v>
      </c>
      <c r="C36" s="85"/>
      <c r="D36" s="86">
        <f aca="true" t="shared" si="3" ref="D36:AC36">SUM(D29:D35)</f>
        <v>163315675</v>
      </c>
      <c r="E36" s="87">
        <f t="shared" si="3"/>
        <v>0</v>
      </c>
      <c r="F36" s="87">
        <f t="shared" si="3"/>
        <v>55785498</v>
      </c>
      <c r="G36" s="87">
        <f t="shared" si="3"/>
        <v>395653500</v>
      </c>
      <c r="H36" s="87">
        <f t="shared" si="3"/>
        <v>51292500</v>
      </c>
      <c r="I36" s="87">
        <f t="shared" si="3"/>
        <v>5666200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7">
        <f t="shared" si="3"/>
        <v>31058103</v>
      </c>
      <c r="N36" s="87">
        <f t="shared" si="3"/>
        <v>0</v>
      </c>
      <c r="O36" s="87">
        <f t="shared" si="3"/>
        <v>0</v>
      </c>
      <c r="P36" s="87">
        <f t="shared" si="3"/>
        <v>2000000</v>
      </c>
      <c r="Q36" s="87">
        <f t="shared" si="3"/>
        <v>0</v>
      </c>
      <c r="R36" s="87">
        <f t="shared" si="3"/>
        <v>0</v>
      </c>
      <c r="S36" s="87">
        <f t="shared" si="3"/>
        <v>1054289</v>
      </c>
      <c r="T36" s="87">
        <f t="shared" si="3"/>
        <v>838649</v>
      </c>
      <c r="U36" s="87">
        <f t="shared" si="3"/>
        <v>416770</v>
      </c>
      <c r="V36" s="87">
        <f t="shared" si="3"/>
        <v>2488232</v>
      </c>
      <c r="W36" s="87">
        <f t="shared" si="3"/>
        <v>0</v>
      </c>
      <c r="X36" s="87">
        <f t="shared" si="3"/>
        <v>0</v>
      </c>
      <c r="Y36" s="88">
        <f t="shared" si="3"/>
        <v>709569416</v>
      </c>
      <c r="Z36" s="86">
        <f t="shared" si="3"/>
        <v>700134746</v>
      </c>
      <c r="AA36" s="87">
        <f t="shared" si="3"/>
        <v>0</v>
      </c>
      <c r="AB36" s="87">
        <f t="shared" si="3"/>
        <v>9434670</v>
      </c>
      <c r="AC36" s="89">
        <f t="shared" si="3"/>
        <v>709569416</v>
      </c>
    </row>
    <row r="37" spans="1:29" ht="13.5">
      <c r="A37" s="48" t="s">
        <v>572</v>
      </c>
      <c r="B37" s="78" t="s">
        <v>146</v>
      </c>
      <c r="C37" s="79" t="s">
        <v>147</v>
      </c>
      <c r="D37" s="80">
        <v>42505000</v>
      </c>
      <c r="E37" s="81">
        <v>0</v>
      </c>
      <c r="F37" s="81">
        <v>4607257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1531762</v>
      </c>
      <c r="N37" s="81">
        <v>0</v>
      </c>
      <c r="O37" s="81">
        <v>0</v>
      </c>
      <c r="P37" s="81">
        <v>382941</v>
      </c>
      <c r="Q37" s="81">
        <v>0</v>
      </c>
      <c r="R37" s="81">
        <v>0</v>
      </c>
      <c r="S37" s="81">
        <v>1312939</v>
      </c>
      <c r="T37" s="81">
        <v>9982649</v>
      </c>
      <c r="U37" s="81">
        <v>251646</v>
      </c>
      <c r="V37" s="81">
        <v>2446648</v>
      </c>
      <c r="W37" s="81">
        <v>0</v>
      </c>
      <c r="X37" s="81">
        <v>0</v>
      </c>
      <c r="Y37" s="82">
        <v>63020842</v>
      </c>
      <c r="Z37" s="80">
        <v>42505000</v>
      </c>
      <c r="AA37" s="81">
        <v>0</v>
      </c>
      <c r="AB37" s="81">
        <v>20515842</v>
      </c>
      <c r="AC37" s="83">
        <v>63020842</v>
      </c>
    </row>
    <row r="38" spans="1:29" ht="13.5">
      <c r="A38" s="48" t="s">
        <v>572</v>
      </c>
      <c r="B38" s="78" t="s">
        <v>148</v>
      </c>
      <c r="C38" s="79" t="s">
        <v>149</v>
      </c>
      <c r="D38" s="80">
        <v>35478263</v>
      </c>
      <c r="E38" s="81">
        <v>23066628</v>
      </c>
      <c r="F38" s="81">
        <v>3402774</v>
      </c>
      <c r="G38" s="81">
        <v>0</v>
      </c>
      <c r="H38" s="81">
        <v>0</v>
      </c>
      <c r="I38" s="81">
        <v>18580234</v>
      </c>
      <c r="J38" s="81">
        <v>0</v>
      </c>
      <c r="K38" s="81">
        <v>0</v>
      </c>
      <c r="L38" s="81">
        <v>0</v>
      </c>
      <c r="M38" s="81">
        <v>3439978</v>
      </c>
      <c r="N38" s="81">
        <v>0</v>
      </c>
      <c r="O38" s="81">
        <v>0</v>
      </c>
      <c r="P38" s="81">
        <v>0</v>
      </c>
      <c r="Q38" s="81">
        <v>0</v>
      </c>
      <c r="R38" s="81">
        <v>95787</v>
      </c>
      <c r="S38" s="81">
        <v>478826</v>
      </c>
      <c r="T38" s="81">
        <v>251855</v>
      </c>
      <c r="U38" s="81">
        <v>234383</v>
      </c>
      <c r="V38" s="81">
        <v>1018777</v>
      </c>
      <c r="W38" s="81">
        <v>0</v>
      </c>
      <c r="X38" s="81">
        <v>0</v>
      </c>
      <c r="Y38" s="82">
        <v>86047505</v>
      </c>
      <c r="Z38" s="80">
        <v>42458000</v>
      </c>
      <c r="AA38" s="81">
        <v>0</v>
      </c>
      <c r="AB38" s="81">
        <v>43589505</v>
      </c>
      <c r="AC38" s="83">
        <v>86047505</v>
      </c>
    </row>
    <row r="39" spans="1:29" ht="13.5">
      <c r="A39" s="48" t="s">
        <v>572</v>
      </c>
      <c r="B39" s="78" t="s">
        <v>150</v>
      </c>
      <c r="C39" s="79" t="s">
        <v>151</v>
      </c>
      <c r="D39" s="80">
        <v>72</v>
      </c>
      <c r="E39" s="81">
        <v>0</v>
      </c>
      <c r="F39" s="81">
        <v>24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4000036</v>
      </c>
      <c r="N39" s="81">
        <v>0</v>
      </c>
      <c r="O39" s="81">
        <v>0</v>
      </c>
      <c r="P39" s="81">
        <v>24</v>
      </c>
      <c r="Q39" s="81">
        <v>0</v>
      </c>
      <c r="R39" s="81">
        <v>87540</v>
      </c>
      <c r="S39" s="81">
        <v>24</v>
      </c>
      <c r="T39" s="81">
        <v>60200</v>
      </c>
      <c r="U39" s="81">
        <v>186035</v>
      </c>
      <c r="V39" s="81">
        <v>0</v>
      </c>
      <c r="W39" s="81">
        <v>0</v>
      </c>
      <c r="X39" s="81">
        <v>0</v>
      </c>
      <c r="Y39" s="82">
        <v>4333955</v>
      </c>
      <c r="Z39" s="80">
        <v>132</v>
      </c>
      <c r="AA39" s="81">
        <v>0</v>
      </c>
      <c r="AB39" s="81">
        <v>4158730</v>
      </c>
      <c r="AC39" s="83">
        <v>4158862</v>
      </c>
    </row>
    <row r="40" spans="1:29" ht="13.5">
      <c r="A40" s="48" t="s">
        <v>573</v>
      </c>
      <c r="B40" s="78" t="s">
        <v>489</v>
      </c>
      <c r="C40" s="79" t="s">
        <v>490</v>
      </c>
      <c r="D40" s="80">
        <v>0</v>
      </c>
      <c r="E40" s="81">
        <v>0</v>
      </c>
      <c r="F40" s="81">
        <v>0</v>
      </c>
      <c r="G40" s="81">
        <v>263162500</v>
      </c>
      <c r="H40" s="81">
        <v>126162500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2">
        <v>389325000</v>
      </c>
      <c r="Z40" s="80">
        <v>389325000</v>
      </c>
      <c r="AA40" s="81">
        <v>0</v>
      </c>
      <c r="AB40" s="81">
        <v>0</v>
      </c>
      <c r="AC40" s="83">
        <v>389325000</v>
      </c>
    </row>
    <row r="41" spans="1:29" ht="12.75">
      <c r="A41" s="49"/>
      <c r="B41" s="84" t="s">
        <v>577</v>
      </c>
      <c r="C41" s="85"/>
      <c r="D41" s="86">
        <f aca="true" t="shared" si="4" ref="D41:AC41">SUM(D37:D40)</f>
        <v>77983335</v>
      </c>
      <c r="E41" s="87">
        <f t="shared" si="4"/>
        <v>23066628</v>
      </c>
      <c r="F41" s="87">
        <f t="shared" si="4"/>
        <v>8010055</v>
      </c>
      <c r="G41" s="87">
        <f t="shared" si="4"/>
        <v>263162500</v>
      </c>
      <c r="H41" s="87">
        <f t="shared" si="4"/>
        <v>126162500</v>
      </c>
      <c r="I41" s="87">
        <f t="shared" si="4"/>
        <v>18580234</v>
      </c>
      <c r="J41" s="87">
        <f t="shared" si="4"/>
        <v>0</v>
      </c>
      <c r="K41" s="87">
        <f t="shared" si="4"/>
        <v>0</v>
      </c>
      <c r="L41" s="87">
        <f t="shared" si="4"/>
        <v>0</v>
      </c>
      <c r="M41" s="87">
        <f t="shared" si="4"/>
        <v>8971776</v>
      </c>
      <c r="N41" s="87">
        <f t="shared" si="4"/>
        <v>0</v>
      </c>
      <c r="O41" s="87">
        <f t="shared" si="4"/>
        <v>0</v>
      </c>
      <c r="P41" s="87">
        <f t="shared" si="4"/>
        <v>382965</v>
      </c>
      <c r="Q41" s="87">
        <f t="shared" si="4"/>
        <v>0</v>
      </c>
      <c r="R41" s="87">
        <f t="shared" si="4"/>
        <v>183327</v>
      </c>
      <c r="S41" s="87">
        <f t="shared" si="4"/>
        <v>1791789</v>
      </c>
      <c r="T41" s="87">
        <f t="shared" si="4"/>
        <v>10294704</v>
      </c>
      <c r="U41" s="87">
        <f t="shared" si="4"/>
        <v>672064</v>
      </c>
      <c r="V41" s="87">
        <f t="shared" si="4"/>
        <v>3465425</v>
      </c>
      <c r="W41" s="87">
        <f t="shared" si="4"/>
        <v>0</v>
      </c>
      <c r="X41" s="87">
        <f t="shared" si="4"/>
        <v>0</v>
      </c>
      <c r="Y41" s="88">
        <f t="shared" si="4"/>
        <v>542727302</v>
      </c>
      <c r="Z41" s="86">
        <f t="shared" si="4"/>
        <v>474288132</v>
      </c>
      <c r="AA41" s="87">
        <f t="shared" si="4"/>
        <v>0</v>
      </c>
      <c r="AB41" s="87">
        <f t="shared" si="4"/>
        <v>68264077</v>
      </c>
      <c r="AC41" s="89">
        <f t="shared" si="4"/>
        <v>542552209</v>
      </c>
    </row>
    <row r="42" spans="1:29" ht="13.5">
      <c r="A42" s="48" t="s">
        <v>572</v>
      </c>
      <c r="B42" s="78" t="s">
        <v>152</v>
      </c>
      <c r="C42" s="79" t="s">
        <v>153</v>
      </c>
      <c r="D42" s="80">
        <v>82781722</v>
      </c>
      <c r="E42" s="81">
        <v>0</v>
      </c>
      <c r="F42" s="81">
        <v>15035276</v>
      </c>
      <c r="G42" s="81">
        <v>0</v>
      </c>
      <c r="H42" s="81">
        <v>0</v>
      </c>
      <c r="I42" s="81">
        <v>3282348</v>
      </c>
      <c r="J42" s="81">
        <v>0</v>
      </c>
      <c r="K42" s="81">
        <v>0</v>
      </c>
      <c r="L42" s="81">
        <v>0</v>
      </c>
      <c r="M42" s="81">
        <v>45162918</v>
      </c>
      <c r="N42" s="81">
        <v>0</v>
      </c>
      <c r="O42" s="81">
        <v>0</v>
      </c>
      <c r="P42" s="81">
        <v>23140559</v>
      </c>
      <c r="Q42" s="81">
        <v>0</v>
      </c>
      <c r="R42" s="81">
        <v>5733168</v>
      </c>
      <c r="S42" s="81">
        <v>2422871</v>
      </c>
      <c r="T42" s="81">
        <v>875293</v>
      </c>
      <c r="U42" s="81">
        <v>194675</v>
      </c>
      <c r="V42" s="81">
        <v>0</v>
      </c>
      <c r="W42" s="81">
        <v>0</v>
      </c>
      <c r="X42" s="81">
        <v>0</v>
      </c>
      <c r="Y42" s="82">
        <v>178628830</v>
      </c>
      <c r="Z42" s="80">
        <v>129368021</v>
      </c>
      <c r="AA42" s="81">
        <v>0</v>
      </c>
      <c r="AB42" s="81">
        <v>49260809</v>
      </c>
      <c r="AC42" s="83">
        <v>178628830</v>
      </c>
    </row>
    <row r="43" spans="1:29" ht="13.5">
      <c r="A43" s="48" t="s">
        <v>572</v>
      </c>
      <c r="B43" s="78" t="s">
        <v>154</v>
      </c>
      <c r="C43" s="79" t="s">
        <v>155</v>
      </c>
      <c r="D43" s="80">
        <v>88402381</v>
      </c>
      <c r="E43" s="81">
        <v>0</v>
      </c>
      <c r="F43" s="81">
        <v>4273617</v>
      </c>
      <c r="G43" s="81">
        <v>0</v>
      </c>
      <c r="H43" s="81">
        <v>0</v>
      </c>
      <c r="I43" s="81">
        <v>0</v>
      </c>
      <c r="J43" s="81">
        <v>1094116</v>
      </c>
      <c r="K43" s="81">
        <v>1094116</v>
      </c>
      <c r="L43" s="81">
        <v>0</v>
      </c>
      <c r="M43" s="81">
        <v>3282347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2828892</v>
      </c>
      <c r="T43" s="81">
        <v>970809</v>
      </c>
      <c r="U43" s="81">
        <v>76588</v>
      </c>
      <c r="V43" s="81">
        <v>6277491</v>
      </c>
      <c r="W43" s="81">
        <v>0</v>
      </c>
      <c r="X43" s="81">
        <v>0</v>
      </c>
      <c r="Y43" s="82">
        <v>108300357</v>
      </c>
      <c r="Z43" s="80">
        <v>90855389</v>
      </c>
      <c r="AA43" s="81">
        <v>0</v>
      </c>
      <c r="AB43" s="81">
        <v>17444968</v>
      </c>
      <c r="AC43" s="83">
        <v>108300357</v>
      </c>
    </row>
    <row r="44" spans="1:29" ht="13.5">
      <c r="A44" s="48" t="s">
        <v>572</v>
      </c>
      <c r="B44" s="78" t="s">
        <v>156</v>
      </c>
      <c r="C44" s="79" t="s">
        <v>157</v>
      </c>
      <c r="D44" s="80">
        <v>75918655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5000000</v>
      </c>
      <c r="P44" s="81">
        <v>10336152</v>
      </c>
      <c r="Q44" s="81">
        <v>0</v>
      </c>
      <c r="R44" s="81">
        <v>531000</v>
      </c>
      <c r="S44" s="81">
        <v>847000</v>
      </c>
      <c r="T44" s="81">
        <v>701800</v>
      </c>
      <c r="U44" s="81">
        <v>0</v>
      </c>
      <c r="V44" s="81">
        <v>0</v>
      </c>
      <c r="W44" s="81">
        <v>0</v>
      </c>
      <c r="X44" s="81">
        <v>0</v>
      </c>
      <c r="Y44" s="82">
        <v>93334607</v>
      </c>
      <c r="Z44" s="80">
        <v>80691582</v>
      </c>
      <c r="AA44" s="81">
        <v>0</v>
      </c>
      <c r="AB44" s="81">
        <v>12643025</v>
      </c>
      <c r="AC44" s="83">
        <v>93334607</v>
      </c>
    </row>
    <row r="45" spans="1:29" ht="13.5">
      <c r="A45" s="48" t="s">
        <v>572</v>
      </c>
      <c r="B45" s="78" t="s">
        <v>158</v>
      </c>
      <c r="C45" s="79" t="s">
        <v>159</v>
      </c>
      <c r="D45" s="80">
        <v>18065462</v>
      </c>
      <c r="E45" s="81">
        <v>6782425</v>
      </c>
      <c r="F45" s="81">
        <v>16739975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20195389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2">
        <v>61783251</v>
      </c>
      <c r="Z45" s="80">
        <v>61783251</v>
      </c>
      <c r="AA45" s="81">
        <v>0</v>
      </c>
      <c r="AB45" s="81">
        <v>0</v>
      </c>
      <c r="AC45" s="83">
        <v>61783251</v>
      </c>
    </row>
    <row r="46" spans="1:29" ht="13.5">
      <c r="A46" s="48" t="s">
        <v>572</v>
      </c>
      <c r="B46" s="78" t="s">
        <v>160</v>
      </c>
      <c r="C46" s="79" t="s">
        <v>161</v>
      </c>
      <c r="D46" s="80">
        <v>93851450</v>
      </c>
      <c r="E46" s="81">
        <v>0</v>
      </c>
      <c r="F46" s="81">
        <v>20681000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2">
        <v>114532450</v>
      </c>
      <c r="Z46" s="80">
        <v>114532450</v>
      </c>
      <c r="AA46" s="81">
        <v>0</v>
      </c>
      <c r="AB46" s="81">
        <v>0</v>
      </c>
      <c r="AC46" s="83">
        <v>114532450</v>
      </c>
    </row>
    <row r="47" spans="1:29" ht="13.5">
      <c r="A47" s="48" t="s">
        <v>573</v>
      </c>
      <c r="B47" s="78" t="s">
        <v>491</v>
      </c>
      <c r="C47" s="79" t="s">
        <v>492</v>
      </c>
      <c r="D47" s="80">
        <v>3306000</v>
      </c>
      <c r="E47" s="81">
        <v>0</v>
      </c>
      <c r="F47" s="81">
        <v>0</v>
      </c>
      <c r="G47" s="81">
        <v>1017464317</v>
      </c>
      <c r="H47" s="81">
        <v>12799566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9333000</v>
      </c>
      <c r="Q47" s="81">
        <v>0</v>
      </c>
      <c r="R47" s="81">
        <v>3150000</v>
      </c>
      <c r="S47" s="81">
        <v>4519800</v>
      </c>
      <c r="T47" s="81">
        <v>0</v>
      </c>
      <c r="U47" s="81">
        <v>2076752</v>
      </c>
      <c r="V47" s="81">
        <v>8000000</v>
      </c>
      <c r="W47" s="81">
        <v>0</v>
      </c>
      <c r="X47" s="81">
        <v>0</v>
      </c>
      <c r="Y47" s="82">
        <v>1060649435</v>
      </c>
      <c r="Z47" s="80">
        <v>995289800</v>
      </c>
      <c r="AA47" s="81">
        <v>0</v>
      </c>
      <c r="AB47" s="81">
        <v>65359635</v>
      </c>
      <c r="AC47" s="83">
        <v>1060649435</v>
      </c>
    </row>
    <row r="48" spans="1:29" ht="12.75">
      <c r="A48" s="49"/>
      <c r="B48" s="84" t="s">
        <v>578</v>
      </c>
      <c r="C48" s="85"/>
      <c r="D48" s="86">
        <f aca="true" t="shared" si="5" ref="D48:AC48">SUM(D42:D47)</f>
        <v>362325670</v>
      </c>
      <c r="E48" s="87">
        <f t="shared" si="5"/>
        <v>6782425</v>
      </c>
      <c r="F48" s="87">
        <f t="shared" si="5"/>
        <v>56729868</v>
      </c>
      <c r="G48" s="87">
        <f t="shared" si="5"/>
        <v>1017464317</v>
      </c>
      <c r="H48" s="87">
        <f t="shared" si="5"/>
        <v>12799566</v>
      </c>
      <c r="I48" s="87">
        <f t="shared" si="5"/>
        <v>3282348</v>
      </c>
      <c r="J48" s="87">
        <f t="shared" si="5"/>
        <v>1094116</v>
      </c>
      <c r="K48" s="87">
        <f t="shared" si="5"/>
        <v>1094116</v>
      </c>
      <c r="L48" s="87">
        <f t="shared" si="5"/>
        <v>0</v>
      </c>
      <c r="M48" s="87">
        <f t="shared" si="5"/>
        <v>68640654</v>
      </c>
      <c r="N48" s="87">
        <f t="shared" si="5"/>
        <v>0</v>
      </c>
      <c r="O48" s="87">
        <f t="shared" si="5"/>
        <v>5000000</v>
      </c>
      <c r="P48" s="87">
        <f t="shared" si="5"/>
        <v>42809711</v>
      </c>
      <c r="Q48" s="87">
        <f t="shared" si="5"/>
        <v>0</v>
      </c>
      <c r="R48" s="87">
        <f t="shared" si="5"/>
        <v>9414168</v>
      </c>
      <c r="S48" s="87">
        <f t="shared" si="5"/>
        <v>10618563</v>
      </c>
      <c r="T48" s="87">
        <f t="shared" si="5"/>
        <v>2547902</v>
      </c>
      <c r="U48" s="87">
        <f t="shared" si="5"/>
        <v>2348015</v>
      </c>
      <c r="V48" s="87">
        <f t="shared" si="5"/>
        <v>14277491</v>
      </c>
      <c r="W48" s="87">
        <f t="shared" si="5"/>
        <v>0</v>
      </c>
      <c r="X48" s="87">
        <f t="shared" si="5"/>
        <v>0</v>
      </c>
      <c r="Y48" s="88">
        <f t="shared" si="5"/>
        <v>1617228930</v>
      </c>
      <c r="Z48" s="86">
        <f t="shared" si="5"/>
        <v>1472520493</v>
      </c>
      <c r="AA48" s="87">
        <f t="shared" si="5"/>
        <v>0</v>
      </c>
      <c r="AB48" s="87">
        <f t="shared" si="5"/>
        <v>144708437</v>
      </c>
      <c r="AC48" s="89">
        <f t="shared" si="5"/>
        <v>1617228930</v>
      </c>
    </row>
    <row r="49" spans="1:29" ht="13.5">
      <c r="A49" s="48" t="s">
        <v>572</v>
      </c>
      <c r="B49" s="78" t="s">
        <v>162</v>
      </c>
      <c r="C49" s="79" t="s">
        <v>163</v>
      </c>
      <c r="D49" s="80">
        <v>68888700</v>
      </c>
      <c r="E49" s="81">
        <v>0</v>
      </c>
      <c r="F49" s="81">
        <v>99093000</v>
      </c>
      <c r="G49" s="81">
        <v>0</v>
      </c>
      <c r="H49" s="81">
        <v>0</v>
      </c>
      <c r="I49" s="81">
        <v>1693992</v>
      </c>
      <c r="J49" s="81">
        <v>0</v>
      </c>
      <c r="K49" s="81">
        <v>0</v>
      </c>
      <c r="L49" s="81">
        <v>1149504</v>
      </c>
      <c r="M49" s="81">
        <v>11566860</v>
      </c>
      <c r="N49" s="81">
        <v>0</v>
      </c>
      <c r="O49" s="81">
        <v>0</v>
      </c>
      <c r="P49" s="81">
        <v>4598004</v>
      </c>
      <c r="Q49" s="81">
        <v>0</v>
      </c>
      <c r="R49" s="81">
        <v>252288</v>
      </c>
      <c r="S49" s="81">
        <v>2468412</v>
      </c>
      <c r="T49" s="81">
        <v>411396</v>
      </c>
      <c r="U49" s="81">
        <v>4694808</v>
      </c>
      <c r="V49" s="81">
        <v>3993000</v>
      </c>
      <c r="W49" s="81">
        <v>0</v>
      </c>
      <c r="X49" s="81">
        <v>0</v>
      </c>
      <c r="Y49" s="82">
        <v>198809964</v>
      </c>
      <c r="Z49" s="80">
        <v>135921996</v>
      </c>
      <c r="AA49" s="81">
        <v>0</v>
      </c>
      <c r="AB49" s="81">
        <v>62887968</v>
      </c>
      <c r="AC49" s="83">
        <v>198809964</v>
      </c>
    </row>
    <row r="50" spans="1:29" ht="13.5">
      <c r="A50" s="48" t="s">
        <v>572</v>
      </c>
      <c r="B50" s="78" t="s">
        <v>164</v>
      </c>
      <c r="C50" s="79" t="s">
        <v>165</v>
      </c>
      <c r="D50" s="80">
        <v>20318790</v>
      </c>
      <c r="E50" s="81">
        <v>0</v>
      </c>
      <c r="F50" s="81">
        <v>13246078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9676190</v>
      </c>
      <c r="N50" s="81">
        <v>0</v>
      </c>
      <c r="O50" s="81">
        <v>0</v>
      </c>
      <c r="P50" s="81">
        <v>27646241</v>
      </c>
      <c r="Q50" s="81">
        <v>0</v>
      </c>
      <c r="R50" s="81">
        <v>1320481</v>
      </c>
      <c r="S50" s="81">
        <v>770281</v>
      </c>
      <c r="T50" s="81">
        <v>834544</v>
      </c>
      <c r="U50" s="81">
        <v>2695982</v>
      </c>
      <c r="V50" s="81">
        <v>1650602</v>
      </c>
      <c r="W50" s="81">
        <v>0</v>
      </c>
      <c r="X50" s="81">
        <v>0</v>
      </c>
      <c r="Y50" s="82">
        <v>78159189</v>
      </c>
      <c r="Z50" s="80">
        <v>33564868</v>
      </c>
      <c r="AA50" s="81">
        <v>0</v>
      </c>
      <c r="AB50" s="81">
        <v>44594321</v>
      </c>
      <c r="AC50" s="83">
        <v>78159189</v>
      </c>
    </row>
    <row r="51" spans="1:29" ht="13.5">
      <c r="A51" s="48" t="s">
        <v>572</v>
      </c>
      <c r="B51" s="78" t="s">
        <v>166</v>
      </c>
      <c r="C51" s="79" t="s">
        <v>167</v>
      </c>
      <c r="D51" s="80">
        <v>0</v>
      </c>
      <c r="E51" s="81">
        <v>0</v>
      </c>
      <c r="F51" s="81">
        <v>39000000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53385156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1299996</v>
      </c>
      <c r="T51" s="81">
        <v>1178244</v>
      </c>
      <c r="U51" s="81">
        <v>134292</v>
      </c>
      <c r="V51" s="81">
        <v>2582388</v>
      </c>
      <c r="W51" s="81">
        <v>0</v>
      </c>
      <c r="X51" s="81">
        <v>0</v>
      </c>
      <c r="Y51" s="82">
        <v>97580076</v>
      </c>
      <c r="Z51" s="80">
        <v>91285152</v>
      </c>
      <c r="AA51" s="81">
        <v>0</v>
      </c>
      <c r="AB51" s="81">
        <v>6294924</v>
      </c>
      <c r="AC51" s="83">
        <v>97580076</v>
      </c>
    </row>
    <row r="52" spans="1:29" ht="13.5">
      <c r="A52" s="48" t="s">
        <v>572</v>
      </c>
      <c r="B52" s="78" t="s">
        <v>168</v>
      </c>
      <c r="C52" s="79" t="s">
        <v>169</v>
      </c>
      <c r="D52" s="80">
        <v>59792578</v>
      </c>
      <c r="E52" s="81">
        <v>0</v>
      </c>
      <c r="F52" s="81">
        <v>25837912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3027295</v>
      </c>
      <c r="N52" s="81">
        <v>0</v>
      </c>
      <c r="O52" s="81">
        <v>0</v>
      </c>
      <c r="P52" s="81">
        <v>1090978</v>
      </c>
      <c r="Q52" s="81">
        <v>0</v>
      </c>
      <c r="R52" s="81">
        <v>0</v>
      </c>
      <c r="S52" s="81">
        <v>621857</v>
      </c>
      <c r="T52" s="81">
        <v>529125</v>
      </c>
      <c r="U52" s="81">
        <v>752932</v>
      </c>
      <c r="V52" s="81">
        <v>2603074</v>
      </c>
      <c r="W52" s="81">
        <v>0</v>
      </c>
      <c r="X52" s="81">
        <v>0</v>
      </c>
      <c r="Y52" s="82">
        <v>94255751</v>
      </c>
      <c r="Z52" s="80">
        <v>88657785</v>
      </c>
      <c r="AA52" s="81">
        <v>0</v>
      </c>
      <c r="AB52" s="81">
        <v>5597966</v>
      </c>
      <c r="AC52" s="83">
        <v>94255751</v>
      </c>
    </row>
    <row r="53" spans="1:29" ht="13.5">
      <c r="A53" s="48" t="s">
        <v>573</v>
      </c>
      <c r="B53" s="78" t="s">
        <v>551</v>
      </c>
      <c r="C53" s="79" t="s">
        <v>552</v>
      </c>
      <c r="D53" s="80">
        <v>0</v>
      </c>
      <c r="E53" s="81">
        <v>0</v>
      </c>
      <c r="F53" s="81">
        <v>0</v>
      </c>
      <c r="G53" s="81">
        <v>579491480</v>
      </c>
      <c r="H53" s="81">
        <v>103282348</v>
      </c>
      <c r="I53" s="81">
        <v>0</v>
      </c>
      <c r="J53" s="81">
        <v>0</v>
      </c>
      <c r="K53" s="81">
        <v>0</v>
      </c>
      <c r="L53" s="81">
        <v>0</v>
      </c>
      <c r="M53" s="81">
        <v>4376464</v>
      </c>
      <c r="N53" s="81">
        <v>0</v>
      </c>
      <c r="O53" s="81">
        <v>0</v>
      </c>
      <c r="P53" s="81">
        <v>3008819</v>
      </c>
      <c r="Q53" s="81">
        <v>0</v>
      </c>
      <c r="R53" s="81">
        <v>0</v>
      </c>
      <c r="S53" s="81">
        <v>4460711</v>
      </c>
      <c r="T53" s="81">
        <v>2954113</v>
      </c>
      <c r="U53" s="81">
        <v>3555877</v>
      </c>
      <c r="V53" s="81">
        <v>0</v>
      </c>
      <c r="W53" s="81">
        <v>0</v>
      </c>
      <c r="X53" s="81">
        <v>0</v>
      </c>
      <c r="Y53" s="82">
        <v>701129812</v>
      </c>
      <c r="Z53" s="80">
        <v>674020900</v>
      </c>
      <c r="AA53" s="81">
        <v>0</v>
      </c>
      <c r="AB53" s="81">
        <v>27108912</v>
      </c>
      <c r="AC53" s="83">
        <v>701129812</v>
      </c>
    </row>
    <row r="54" spans="1:29" ht="12.75">
      <c r="A54" s="49"/>
      <c r="B54" s="84" t="s">
        <v>579</v>
      </c>
      <c r="C54" s="85"/>
      <c r="D54" s="86">
        <f aca="true" t="shared" si="6" ref="D54:AC54">SUM(D49:D53)</f>
        <v>149000068</v>
      </c>
      <c r="E54" s="87">
        <f t="shared" si="6"/>
        <v>0</v>
      </c>
      <c r="F54" s="87">
        <f t="shared" si="6"/>
        <v>177176990</v>
      </c>
      <c r="G54" s="87">
        <f t="shared" si="6"/>
        <v>579491480</v>
      </c>
      <c r="H54" s="87">
        <f t="shared" si="6"/>
        <v>103282348</v>
      </c>
      <c r="I54" s="87">
        <f t="shared" si="6"/>
        <v>1693992</v>
      </c>
      <c r="J54" s="87">
        <f t="shared" si="6"/>
        <v>0</v>
      </c>
      <c r="K54" s="87">
        <f t="shared" si="6"/>
        <v>0</v>
      </c>
      <c r="L54" s="87">
        <f t="shared" si="6"/>
        <v>1149504</v>
      </c>
      <c r="M54" s="87">
        <f t="shared" si="6"/>
        <v>82031965</v>
      </c>
      <c r="N54" s="87">
        <f t="shared" si="6"/>
        <v>0</v>
      </c>
      <c r="O54" s="87">
        <f t="shared" si="6"/>
        <v>0</v>
      </c>
      <c r="P54" s="87">
        <f t="shared" si="6"/>
        <v>36344042</v>
      </c>
      <c r="Q54" s="87">
        <f t="shared" si="6"/>
        <v>0</v>
      </c>
      <c r="R54" s="87">
        <f t="shared" si="6"/>
        <v>1572769</v>
      </c>
      <c r="S54" s="87">
        <f t="shared" si="6"/>
        <v>9621257</v>
      </c>
      <c r="T54" s="87">
        <f t="shared" si="6"/>
        <v>5907422</v>
      </c>
      <c r="U54" s="87">
        <f t="shared" si="6"/>
        <v>11833891</v>
      </c>
      <c r="V54" s="87">
        <f t="shared" si="6"/>
        <v>10829064</v>
      </c>
      <c r="W54" s="87">
        <f t="shared" si="6"/>
        <v>0</v>
      </c>
      <c r="X54" s="87">
        <f t="shared" si="6"/>
        <v>0</v>
      </c>
      <c r="Y54" s="88">
        <f t="shared" si="6"/>
        <v>1169934792</v>
      </c>
      <c r="Z54" s="86">
        <f t="shared" si="6"/>
        <v>1023450701</v>
      </c>
      <c r="AA54" s="87">
        <f t="shared" si="6"/>
        <v>0</v>
      </c>
      <c r="AB54" s="87">
        <f t="shared" si="6"/>
        <v>146484091</v>
      </c>
      <c r="AC54" s="89">
        <f t="shared" si="6"/>
        <v>1169934792</v>
      </c>
    </row>
    <row r="55" spans="1:29" ht="12.75">
      <c r="A55" s="50"/>
      <c r="B55" s="90" t="s">
        <v>580</v>
      </c>
      <c r="C55" s="91"/>
      <c r="D55" s="92">
        <f aca="true" t="shared" si="7" ref="D55:AC55">SUM(D9:D10,D12:D19,D21:D27,D29:D35,D37:D40,D42:D47,D49:D53)</f>
        <v>1307906178</v>
      </c>
      <c r="E55" s="93">
        <f t="shared" si="7"/>
        <v>49573053</v>
      </c>
      <c r="F55" s="93">
        <f t="shared" si="7"/>
        <v>532890940</v>
      </c>
      <c r="G55" s="93">
        <f t="shared" si="7"/>
        <v>3443234639</v>
      </c>
      <c r="H55" s="93">
        <f t="shared" si="7"/>
        <v>612108094</v>
      </c>
      <c r="I55" s="93">
        <f t="shared" si="7"/>
        <v>75700728</v>
      </c>
      <c r="J55" s="93">
        <f t="shared" si="7"/>
        <v>1094116</v>
      </c>
      <c r="K55" s="93">
        <f t="shared" si="7"/>
        <v>1094116</v>
      </c>
      <c r="L55" s="93">
        <f t="shared" si="7"/>
        <v>5221254</v>
      </c>
      <c r="M55" s="93">
        <f t="shared" si="7"/>
        <v>393210061</v>
      </c>
      <c r="N55" s="93">
        <f t="shared" si="7"/>
        <v>4000000</v>
      </c>
      <c r="O55" s="93">
        <f t="shared" si="7"/>
        <v>9475208</v>
      </c>
      <c r="P55" s="93">
        <f t="shared" si="7"/>
        <v>122306882</v>
      </c>
      <c r="Q55" s="93">
        <f t="shared" si="7"/>
        <v>0</v>
      </c>
      <c r="R55" s="93">
        <f t="shared" si="7"/>
        <v>94463561</v>
      </c>
      <c r="S55" s="93">
        <f t="shared" si="7"/>
        <v>28625161</v>
      </c>
      <c r="T55" s="93">
        <f t="shared" si="7"/>
        <v>42322655</v>
      </c>
      <c r="U55" s="93">
        <f t="shared" si="7"/>
        <v>56680058</v>
      </c>
      <c r="V55" s="93">
        <f t="shared" si="7"/>
        <v>93606245</v>
      </c>
      <c r="W55" s="93">
        <f t="shared" si="7"/>
        <v>0</v>
      </c>
      <c r="X55" s="93">
        <f t="shared" si="7"/>
        <v>0</v>
      </c>
      <c r="Y55" s="94">
        <f t="shared" si="7"/>
        <v>6873512949</v>
      </c>
      <c r="Z55" s="92">
        <f t="shared" si="7"/>
        <v>5471914459</v>
      </c>
      <c r="AA55" s="93">
        <f t="shared" si="7"/>
        <v>350000000</v>
      </c>
      <c r="AB55" s="93">
        <f t="shared" si="7"/>
        <v>1036072393</v>
      </c>
      <c r="AC55" s="95">
        <f t="shared" si="7"/>
        <v>6857986852</v>
      </c>
    </row>
    <row r="56" spans="1:29" ht="13.5">
      <c r="A56" s="51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3.5">
      <c r="A57" s="52"/>
      <c r="B57" s="127" t="s">
        <v>49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57:T57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581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570</v>
      </c>
      <c r="B9" s="78" t="s">
        <v>61</v>
      </c>
      <c r="C9" s="79" t="s">
        <v>62</v>
      </c>
      <c r="D9" s="80">
        <v>169515978</v>
      </c>
      <c r="E9" s="81">
        <v>7120675</v>
      </c>
      <c r="F9" s="81">
        <v>188414346</v>
      </c>
      <c r="G9" s="81">
        <v>300705516</v>
      </c>
      <c r="H9" s="81">
        <v>170076001</v>
      </c>
      <c r="I9" s="81">
        <v>11003000</v>
      </c>
      <c r="J9" s="81">
        <v>0</v>
      </c>
      <c r="K9" s="81">
        <v>0</v>
      </c>
      <c r="L9" s="81">
        <v>0</v>
      </c>
      <c r="M9" s="81">
        <v>101907129</v>
      </c>
      <c r="N9" s="81">
        <v>0</v>
      </c>
      <c r="O9" s="81">
        <v>0</v>
      </c>
      <c r="P9" s="81">
        <v>447047</v>
      </c>
      <c r="Q9" s="81">
        <v>0</v>
      </c>
      <c r="R9" s="81">
        <v>0</v>
      </c>
      <c r="S9" s="81">
        <v>27100212</v>
      </c>
      <c r="T9" s="81">
        <v>240525</v>
      </c>
      <c r="U9" s="81">
        <v>6741959</v>
      </c>
      <c r="V9" s="81">
        <v>140283643</v>
      </c>
      <c r="W9" s="81">
        <v>0</v>
      </c>
      <c r="X9" s="81">
        <v>0</v>
      </c>
      <c r="Y9" s="82">
        <v>1123556031</v>
      </c>
      <c r="Z9" s="80">
        <v>941428547</v>
      </c>
      <c r="AA9" s="81">
        <v>0</v>
      </c>
      <c r="AB9" s="81">
        <v>182127484</v>
      </c>
      <c r="AC9" s="83">
        <v>1123556031</v>
      </c>
    </row>
    <row r="10" spans="1:29" ht="12.75">
      <c r="A10" s="49"/>
      <c r="B10" s="84" t="s">
        <v>571</v>
      </c>
      <c r="C10" s="85"/>
      <c r="D10" s="86">
        <f aca="true" t="shared" si="0" ref="D10:AC10">D9</f>
        <v>169515978</v>
      </c>
      <c r="E10" s="87">
        <f t="shared" si="0"/>
        <v>7120675</v>
      </c>
      <c r="F10" s="87">
        <f t="shared" si="0"/>
        <v>188414346</v>
      </c>
      <c r="G10" s="87">
        <f t="shared" si="0"/>
        <v>300705516</v>
      </c>
      <c r="H10" s="87">
        <f t="shared" si="0"/>
        <v>170076001</v>
      </c>
      <c r="I10" s="87">
        <f t="shared" si="0"/>
        <v>11003000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101907129</v>
      </c>
      <c r="N10" s="87">
        <f t="shared" si="0"/>
        <v>0</v>
      </c>
      <c r="O10" s="87">
        <f t="shared" si="0"/>
        <v>0</v>
      </c>
      <c r="P10" s="87">
        <f t="shared" si="0"/>
        <v>447047</v>
      </c>
      <c r="Q10" s="87">
        <f t="shared" si="0"/>
        <v>0</v>
      </c>
      <c r="R10" s="87">
        <f t="shared" si="0"/>
        <v>0</v>
      </c>
      <c r="S10" s="87">
        <f t="shared" si="0"/>
        <v>27100212</v>
      </c>
      <c r="T10" s="87">
        <f t="shared" si="0"/>
        <v>240525</v>
      </c>
      <c r="U10" s="87">
        <f t="shared" si="0"/>
        <v>6741959</v>
      </c>
      <c r="V10" s="87">
        <f t="shared" si="0"/>
        <v>140283643</v>
      </c>
      <c r="W10" s="87">
        <f t="shared" si="0"/>
        <v>0</v>
      </c>
      <c r="X10" s="87">
        <f t="shared" si="0"/>
        <v>0</v>
      </c>
      <c r="Y10" s="88">
        <f t="shared" si="0"/>
        <v>1123556031</v>
      </c>
      <c r="Z10" s="86">
        <f t="shared" si="0"/>
        <v>941428547</v>
      </c>
      <c r="AA10" s="87">
        <f t="shared" si="0"/>
        <v>0</v>
      </c>
      <c r="AB10" s="87">
        <f t="shared" si="0"/>
        <v>182127484</v>
      </c>
      <c r="AC10" s="89">
        <f t="shared" si="0"/>
        <v>1123556031</v>
      </c>
    </row>
    <row r="11" spans="1:29" ht="13.5">
      <c r="A11" s="48" t="s">
        <v>572</v>
      </c>
      <c r="B11" s="78" t="s">
        <v>170</v>
      </c>
      <c r="C11" s="79" t="s">
        <v>171</v>
      </c>
      <c r="D11" s="80">
        <v>0</v>
      </c>
      <c r="E11" s="81">
        <v>0</v>
      </c>
      <c r="F11" s="81">
        <v>14055758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2145860</v>
      </c>
      <c r="N11" s="81">
        <v>0</v>
      </c>
      <c r="O11" s="81">
        <v>211163706</v>
      </c>
      <c r="P11" s="81">
        <v>0</v>
      </c>
      <c r="Q11" s="81">
        <v>0</v>
      </c>
      <c r="R11" s="81">
        <v>437646</v>
      </c>
      <c r="S11" s="81">
        <v>437646</v>
      </c>
      <c r="T11" s="81">
        <v>103941</v>
      </c>
      <c r="U11" s="81">
        <v>3227643</v>
      </c>
      <c r="V11" s="81">
        <v>1641174</v>
      </c>
      <c r="W11" s="81">
        <v>0</v>
      </c>
      <c r="X11" s="81">
        <v>0</v>
      </c>
      <c r="Y11" s="82">
        <v>233213374</v>
      </c>
      <c r="Z11" s="80">
        <v>16201618</v>
      </c>
      <c r="AA11" s="81">
        <v>0</v>
      </c>
      <c r="AB11" s="81">
        <v>217011756</v>
      </c>
      <c r="AC11" s="83">
        <v>233213374</v>
      </c>
    </row>
    <row r="12" spans="1:29" ht="13.5">
      <c r="A12" s="48" t="s">
        <v>572</v>
      </c>
      <c r="B12" s="78" t="s">
        <v>172</v>
      </c>
      <c r="C12" s="79" t="s">
        <v>173</v>
      </c>
      <c r="D12" s="80">
        <v>0</v>
      </c>
      <c r="E12" s="81">
        <v>0</v>
      </c>
      <c r="F12" s="81">
        <v>0</v>
      </c>
      <c r="G12" s="81">
        <v>12687157</v>
      </c>
      <c r="H12" s="81">
        <v>0</v>
      </c>
      <c r="I12" s="81">
        <v>41022812</v>
      </c>
      <c r="J12" s="81">
        <v>0</v>
      </c>
      <c r="K12" s="81">
        <v>0</v>
      </c>
      <c r="L12" s="81">
        <v>0</v>
      </c>
      <c r="M12" s="81">
        <v>5487382</v>
      </c>
      <c r="N12" s="81">
        <v>0</v>
      </c>
      <c r="O12" s="81">
        <v>0</v>
      </c>
      <c r="P12" s="81">
        <v>1146650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60344001</v>
      </c>
      <c r="Z12" s="80">
        <v>60344001</v>
      </c>
      <c r="AA12" s="81">
        <v>0</v>
      </c>
      <c r="AB12" s="81">
        <v>0</v>
      </c>
      <c r="AC12" s="83">
        <v>60344001</v>
      </c>
    </row>
    <row r="13" spans="1:29" ht="13.5">
      <c r="A13" s="48" t="s">
        <v>572</v>
      </c>
      <c r="B13" s="78" t="s">
        <v>174</v>
      </c>
      <c r="C13" s="79" t="s">
        <v>175</v>
      </c>
      <c r="D13" s="80">
        <v>5391420</v>
      </c>
      <c r="E13" s="81">
        <v>0</v>
      </c>
      <c r="F13" s="81">
        <v>1422228</v>
      </c>
      <c r="G13" s="81">
        <v>32487996</v>
      </c>
      <c r="H13" s="81">
        <v>11463144</v>
      </c>
      <c r="I13" s="81">
        <v>0</v>
      </c>
      <c r="J13" s="81">
        <v>4015512</v>
      </c>
      <c r="K13" s="81">
        <v>0</v>
      </c>
      <c r="L13" s="81">
        <v>0</v>
      </c>
      <c r="M13" s="81">
        <v>899592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50004</v>
      </c>
      <c r="T13" s="81">
        <v>125004</v>
      </c>
      <c r="U13" s="81">
        <v>174996</v>
      </c>
      <c r="V13" s="81">
        <v>999552</v>
      </c>
      <c r="W13" s="81">
        <v>0</v>
      </c>
      <c r="X13" s="81">
        <v>0</v>
      </c>
      <c r="Y13" s="82">
        <v>57029448</v>
      </c>
      <c r="Z13" s="80">
        <v>56854440</v>
      </c>
      <c r="AA13" s="81">
        <v>0</v>
      </c>
      <c r="AB13" s="81">
        <v>0</v>
      </c>
      <c r="AC13" s="83">
        <v>56854440</v>
      </c>
    </row>
    <row r="14" spans="1:29" ht="13.5">
      <c r="A14" s="48" t="s">
        <v>573</v>
      </c>
      <c r="B14" s="78" t="s">
        <v>493</v>
      </c>
      <c r="C14" s="79" t="s">
        <v>494</v>
      </c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15000</v>
      </c>
      <c r="T14" s="81">
        <v>23144</v>
      </c>
      <c r="U14" s="81">
        <v>0</v>
      </c>
      <c r="V14" s="81">
        <v>22218</v>
      </c>
      <c r="W14" s="81">
        <v>0</v>
      </c>
      <c r="X14" s="81">
        <v>0</v>
      </c>
      <c r="Y14" s="82">
        <v>60362</v>
      </c>
      <c r="Z14" s="80">
        <v>0</v>
      </c>
      <c r="AA14" s="81">
        <v>0</v>
      </c>
      <c r="AB14" s="81">
        <v>60362</v>
      </c>
      <c r="AC14" s="83">
        <v>60362</v>
      </c>
    </row>
    <row r="15" spans="1:29" ht="12.75">
      <c r="A15" s="49"/>
      <c r="B15" s="84" t="s">
        <v>582</v>
      </c>
      <c r="C15" s="85"/>
      <c r="D15" s="86">
        <f aca="true" t="shared" si="1" ref="D15:AC15">SUM(D11:D14)</f>
        <v>5391420</v>
      </c>
      <c r="E15" s="87">
        <f t="shared" si="1"/>
        <v>0</v>
      </c>
      <c r="F15" s="87">
        <f t="shared" si="1"/>
        <v>15477986</v>
      </c>
      <c r="G15" s="87">
        <f t="shared" si="1"/>
        <v>45175153</v>
      </c>
      <c r="H15" s="87">
        <f t="shared" si="1"/>
        <v>11463144</v>
      </c>
      <c r="I15" s="87">
        <f t="shared" si="1"/>
        <v>41022812</v>
      </c>
      <c r="J15" s="87">
        <f t="shared" si="1"/>
        <v>4015512</v>
      </c>
      <c r="K15" s="87">
        <f t="shared" si="1"/>
        <v>0</v>
      </c>
      <c r="L15" s="87">
        <f t="shared" si="1"/>
        <v>0</v>
      </c>
      <c r="M15" s="87">
        <f t="shared" si="1"/>
        <v>8532834</v>
      </c>
      <c r="N15" s="87">
        <f t="shared" si="1"/>
        <v>0</v>
      </c>
      <c r="O15" s="87">
        <f t="shared" si="1"/>
        <v>211163706</v>
      </c>
      <c r="P15" s="87">
        <f t="shared" si="1"/>
        <v>1146650</v>
      </c>
      <c r="Q15" s="87">
        <f t="shared" si="1"/>
        <v>0</v>
      </c>
      <c r="R15" s="87">
        <f t="shared" si="1"/>
        <v>437646</v>
      </c>
      <c r="S15" s="87">
        <f t="shared" si="1"/>
        <v>502650</v>
      </c>
      <c r="T15" s="87">
        <f t="shared" si="1"/>
        <v>252089</v>
      </c>
      <c r="U15" s="87">
        <f t="shared" si="1"/>
        <v>3402639</v>
      </c>
      <c r="V15" s="87">
        <f t="shared" si="1"/>
        <v>2662944</v>
      </c>
      <c r="W15" s="87">
        <f t="shared" si="1"/>
        <v>0</v>
      </c>
      <c r="X15" s="87">
        <f t="shared" si="1"/>
        <v>0</v>
      </c>
      <c r="Y15" s="88">
        <f t="shared" si="1"/>
        <v>350647185</v>
      </c>
      <c r="Z15" s="86">
        <f t="shared" si="1"/>
        <v>133400059</v>
      </c>
      <c r="AA15" s="87">
        <f t="shared" si="1"/>
        <v>0</v>
      </c>
      <c r="AB15" s="87">
        <f t="shared" si="1"/>
        <v>217072118</v>
      </c>
      <c r="AC15" s="89">
        <f t="shared" si="1"/>
        <v>350472177</v>
      </c>
    </row>
    <row r="16" spans="1:29" ht="13.5">
      <c r="A16" s="48" t="s">
        <v>572</v>
      </c>
      <c r="B16" s="78" t="s">
        <v>176</v>
      </c>
      <c r="C16" s="79" t="s">
        <v>177</v>
      </c>
      <c r="D16" s="80">
        <v>0</v>
      </c>
      <c r="E16" s="81">
        <v>8199149</v>
      </c>
      <c r="F16" s="81">
        <v>7138845</v>
      </c>
      <c r="G16" s="81">
        <v>12576000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3098063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246171</v>
      </c>
      <c r="U16" s="81">
        <v>0</v>
      </c>
      <c r="V16" s="81">
        <v>0</v>
      </c>
      <c r="W16" s="81">
        <v>0</v>
      </c>
      <c r="X16" s="81">
        <v>0</v>
      </c>
      <c r="Y16" s="82">
        <v>31258228</v>
      </c>
      <c r="Z16" s="80">
        <v>31012057</v>
      </c>
      <c r="AA16" s="81">
        <v>0</v>
      </c>
      <c r="AB16" s="81">
        <v>246171</v>
      </c>
      <c r="AC16" s="83">
        <v>31258228</v>
      </c>
    </row>
    <row r="17" spans="1:29" ht="13.5">
      <c r="A17" s="48" t="s">
        <v>572</v>
      </c>
      <c r="B17" s="78" t="s">
        <v>178</v>
      </c>
      <c r="C17" s="79" t="s">
        <v>179</v>
      </c>
      <c r="D17" s="80">
        <v>12214306</v>
      </c>
      <c r="E17" s="81">
        <v>2535073</v>
      </c>
      <c r="F17" s="81">
        <v>0</v>
      </c>
      <c r="G17" s="81">
        <v>99696233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887997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115333609</v>
      </c>
      <c r="Z17" s="80">
        <v>115333609</v>
      </c>
      <c r="AA17" s="81">
        <v>0</v>
      </c>
      <c r="AB17" s="81">
        <v>0</v>
      </c>
      <c r="AC17" s="83">
        <v>115333609</v>
      </c>
    </row>
    <row r="18" spans="1:29" ht="13.5">
      <c r="A18" s="48" t="s">
        <v>572</v>
      </c>
      <c r="B18" s="78" t="s">
        <v>180</v>
      </c>
      <c r="C18" s="79" t="s">
        <v>181</v>
      </c>
      <c r="D18" s="80">
        <v>0</v>
      </c>
      <c r="E18" s="81">
        <v>0</v>
      </c>
      <c r="F18" s="81">
        <v>0</v>
      </c>
      <c r="G18" s="81">
        <v>36399</v>
      </c>
      <c r="H18" s="81">
        <v>210648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1181661</v>
      </c>
      <c r="Q18" s="81">
        <v>0</v>
      </c>
      <c r="R18" s="81">
        <v>0</v>
      </c>
      <c r="S18" s="81">
        <v>0</v>
      </c>
      <c r="T18" s="81">
        <v>240228</v>
      </c>
      <c r="U18" s="81">
        <v>1006861</v>
      </c>
      <c r="V18" s="81">
        <v>0</v>
      </c>
      <c r="W18" s="81">
        <v>0</v>
      </c>
      <c r="X18" s="81">
        <v>0</v>
      </c>
      <c r="Y18" s="82">
        <v>2675797</v>
      </c>
      <c r="Z18" s="80">
        <v>0</v>
      </c>
      <c r="AA18" s="81">
        <v>0</v>
      </c>
      <c r="AB18" s="81">
        <v>0</v>
      </c>
      <c r="AC18" s="83">
        <v>0</v>
      </c>
    </row>
    <row r="19" spans="1:29" ht="13.5">
      <c r="A19" s="48" t="s">
        <v>572</v>
      </c>
      <c r="B19" s="78" t="s">
        <v>68</v>
      </c>
      <c r="C19" s="79" t="s">
        <v>69</v>
      </c>
      <c r="D19" s="80">
        <v>3114973</v>
      </c>
      <c r="E19" s="81">
        <v>0</v>
      </c>
      <c r="F19" s="81">
        <v>12123350</v>
      </c>
      <c r="G19" s="81">
        <v>19466316</v>
      </c>
      <c r="H19" s="81">
        <v>103741238</v>
      </c>
      <c r="I19" s="81">
        <v>12768674</v>
      </c>
      <c r="J19" s="81">
        <v>0</v>
      </c>
      <c r="K19" s="81">
        <v>0</v>
      </c>
      <c r="L19" s="81">
        <v>0</v>
      </c>
      <c r="M19" s="81">
        <v>23615449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174830000</v>
      </c>
      <c r="Z19" s="80">
        <v>143281650</v>
      </c>
      <c r="AA19" s="81">
        <v>0</v>
      </c>
      <c r="AB19" s="81">
        <v>31548350</v>
      </c>
      <c r="AC19" s="83">
        <v>174830000</v>
      </c>
    </row>
    <row r="20" spans="1:29" ht="13.5">
      <c r="A20" s="48" t="s">
        <v>572</v>
      </c>
      <c r="B20" s="78" t="s">
        <v>182</v>
      </c>
      <c r="C20" s="79" t="s">
        <v>183</v>
      </c>
      <c r="D20" s="80">
        <v>12318000</v>
      </c>
      <c r="E20" s="81">
        <v>0</v>
      </c>
      <c r="F20" s="81">
        <v>4671950</v>
      </c>
      <c r="G20" s="81">
        <v>9459543</v>
      </c>
      <c r="H20" s="81">
        <v>19337754</v>
      </c>
      <c r="I20" s="81">
        <v>0</v>
      </c>
      <c r="J20" s="81">
        <v>0</v>
      </c>
      <c r="K20" s="81">
        <v>0</v>
      </c>
      <c r="L20" s="81">
        <v>0</v>
      </c>
      <c r="M20" s="81">
        <v>1207803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1000000</v>
      </c>
      <c r="U20" s="81">
        <v>0</v>
      </c>
      <c r="V20" s="81">
        <v>0</v>
      </c>
      <c r="W20" s="81">
        <v>0</v>
      </c>
      <c r="X20" s="81">
        <v>0</v>
      </c>
      <c r="Y20" s="82">
        <v>47995050</v>
      </c>
      <c r="Z20" s="80">
        <v>47995050</v>
      </c>
      <c r="AA20" s="81">
        <v>0</v>
      </c>
      <c r="AB20" s="81">
        <v>0</v>
      </c>
      <c r="AC20" s="83">
        <v>47995050</v>
      </c>
    </row>
    <row r="21" spans="1:29" ht="13.5">
      <c r="A21" s="48" t="s">
        <v>573</v>
      </c>
      <c r="B21" s="78" t="s">
        <v>495</v>
      </c>
      <c r="C21" s="79" t="s">
        <v>496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450000</v>
      </c>
      <c r="T21" s="81">
        <v>900000</v>
      </c>
      <c r="U21" s="81">
        <v>0</v>
      </c>
      <c r="V21" s="81">
        <v>200000</v>
      </c>
      <c r="W21" s="81">
        <v>0</v>
      </c>
      <c r="X21" s="81">
        <v>0</v>
      </c>
      <c r="Y21" s="82">
        <v>1550000</v>
      </c>
      <c r="Z21" s="80">
        <v>0</v>
      </c>
      <c r="AA21" s="81">
        <v>0</v>
      </c>
      <c r="AB21" s="81">
        <v>1550000</v>
      </c>
      <c r="AC21" s="83">
        <v>1550000</v>
      </c>
    </row>
    <row r="22" spans="1:29" ht="12.75">
      <c r="A22" s="49"/>
      <c r="B22" s="84" t="s">
        <v>583</v>
      </c>
      <c r="C22" s="85"/>
      <c r="D22" s="86">
        <f aca="true" t="shared" si="2" ref="D22:AC22">SUM(D16:D21)</f>
        <v>27647279</v>
      </c>
      <c r="E22" s="87">
        <f t="shared" si="2"/>
        <v>10734222</v>
      </c>
      <c r="F22" s="87">
        <f t="shared" si="2"/>
        <v>23934145</v>
      </c>
      <c r="G22" s="87">
        <f t="shared" si="2"/>
        <v>141234491</v>
      </c>
      <c r="H22" s="87">
        <f t="shared" si="2"/>
        <v>123289640</v>
      </c>
      <c r="I22" s="87">
        <f t="shared" si="2"/>
        <v>12768674</v>
      </c>
      <c r="J22" s="87">
        <f t="shared" si="2"/>
        <v>0</v>
      </c>
      <c r="K22" s="87">
        <f t="shared" si="2"/>
        <v>0</v>
      </c>
      <c r="L22" s="87">
        <f t="shared" si="2"/>
        <v>0</v>
      </c>
      <c r="M22" s="87">
        <f t="shared" si="2"/>
        <v>28809312</v>
      </c>
      <c r="N22" s="87">
        <f t="shared" si="2"/>
        <v>0</v>
      </c>
      <c r="O22" s="87">
        <f t="shared" si="2"/>
        <v>0</v>
      </c>
      <c r="P22" s="87">
        <f t="shared" si="2"/>
        <v>1181661</v>
      </c>
      <c r="Q22" s="87">
        <f t="shared" si="2"/>
        <v>0</v>
      </c>
      <c r="R22" s="87">
        <f t="shared" si="2"/>
        <v>0</v>
      </c>
      <c r="S22" s="87">
        <f t="shared" si="2"/>
        <v>450000</v>
      </c>
      <c r="T22" s="87">
        <f t="shared" si="2"/>
        <v>2386399</v>
      </c>
      <c r="U22" s="87">
        <f t="shared" si="2"/>
        <v>1006861</v>
      </c>
      <c r="V22" s="87">
        <f t="shared" si="2"/>
        <v>200000</v>
      </c>
      <c r="W22" s="87">
        <f t="shared" si="2"/>
        <v>0</v>
      </c>
      <c r="X22" s="87">
        <f t="shared" si="2"/>
        <v>0</v>
      </c>
      <c r="Y22" s="88">
        <f t="shared" si="2"/>
        <v>373642684</v>
      </c>
      <c r="Z22" s="86">
        <f t="shared" si="2"/>
        <v>337622366</v>
      </c>
      <c r="AA22" s="87">
        <f t="shared" si="2"/>
        <v>0</v>
      </c>
      <c r="AB22" s="87">
        <f t="shared" si="2"/>
        <v>33344521</v>
      </c>
      <c r="AC22" s="89">
        <f t="shared" si="2"/>
        <v>370966887</v>
      </c>
    </row>
    <row r="23" spans="1:29" ht="13.5">
      <c r="A23" s="48" t="s">
        <v>572</v>
      </c>
      <c r="B23" s="78" t="s">
        <v>184</v>
      </c>
      <c r="C23" s="79" t="s">
        <v>185</v>
      </c>
      <c r="D23" s="80">
        <v>0</v>
      </c>
      <c r="E23" s="81">
        <v>35017356</v>
      </c>
      <c r="F23" s="81">
        <v>16917600</v>
      </c>
      <c r="G23" s="81">
        <v>144467700</v>
      </c>
      <c r="H23" s="81">
        <v>3215076</v>
      </c>
      <c r="I23" s="81">
        <v>0</v>
      </c>
      <c r="J23" s="81">
        <v>0</v>
      </c>
      <c r="K23" s="81">
        <v>0</v>
      </c>
      <c r="L23" s="81">
        <v>0</v>
      </c>
      <c r="M23" s="81">
        <v>2854152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2">
        <v>202471884</v>
      </c>
      <c r="Z23" s="80">
        <v>185554284</v>
      </c>
      <c r="AA23" s="81">
        <v>0</v>
      </c>
      <c r="AB23" s="81">
        <v>16917600</v>
      </c>
      <c r="AC23" s="83">
        <v>202471884</v>
      </c>
    </row>
    <row r="24" spans="1:29" ht="13.5">
      <c r="A24" s="48" t="s">
        <v>572</v>
      </c>
      <c r="B24" s="78" t="s">
        <v>186</v>
      </c>
      <c r="C24" s="79" t="s">
        <v>187</v>
      </c>
      <c r="D24" s="80">
        <v>43828000</v>
      </c>
      <c r="E24" s="81">
        <v>0</v>
      </c>
      <c r="F24" s="81">
        <v>10000000</v>
      </c>
      <c r="G24" s="81">
        <v>16768000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280000</v>
      </c>
      <c r="U24" s="81">
        <v>651204</v>
      </c>
      <c r="V24" s="81">
        <v>18647575</v>
      </c>
      <c r="W24" s="81">
        <v>0</v>
      </c>
      <c r="X24" s="81">
        <v>0</v>
      </c>
      <c r="Y24" s="82">
        <v>90174779</v>
      </c>
      <c r="Z24" s="80">
        <v>70596000</v>
      </c>
      <c r="AA24" s="81">
        <v>0</v>
      </c>
      <c r="AB24" s="81">
        <v>19578779</v>
      </c>
      <c r="AC24" s="83">
        <v>90174779</v>
      </c>
    </row>
    <row r="25" spans="1:29" ht="13.5">
      <c r="A25" s="48" t="s">
        <v>572</v>
      </c>
      <c r="B25" s="78" t="s">
        <v>188</v>
      </c>
      <c r="C25" s="79" t="s">
        <v>189</v>
      </c>
      <c r="D25" s="80">
        <v>0</v>
      </c>
      <c r="E25" s="81">
        <v>6469032</v>
      </c>
      <c r="F25" s="81">
        <v>0</v>
      </c>
      <c r="G25" s="81">
        <v>8372100</v>
      </c>
      <c r="H25" s="81">
        <v>0</v>
      </c>
      <c r="I25" s="81">
        <v>5952072</v>
      </c>
      <c r="J25" s="81">
        <v>0</v>
      </c>
      <c r="K25" s="81">
        <v>0</v>
      </c>
      <c r="L25" s="81">
        <v>0</v>
      </c>
      <c r="M25" s="81">
        <v>1355652</v>
      </c>
      <c r="N25" s="81">
        <v>0</v>
      </c>
      <c r="O25" s="81">
        <v>0</v>
      </c>
      <c r="P25" s="81">
        <v>32504112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2">
        <v>54652968</v>
      </c>
      <c r="Z25" s="80">
        <v>54652968</v>
      </c>
      <c r="AA25" s="81">
        <v>0</v>
      </c>
      <c r="AB25" s="81">
        <v>0</v>
      </c>
      <c r="AC25" s="83">
        <v>54652968</v>
      </c>
    </row>
    <row r="26" spans="1:29" ht="13.5">
      <c r="A26" s="48" t="s">
        <v>572</v>
      </c>
      <c r="B26" s="78" t="s">
        <v>190</v>
      </c>
      <c r="C26" s="79" t="s">
        <v>191</v>
      </c>
      <c r="D26" s="80">
        <v>48236124</v>
      </c>
      <c r="E26" s="81">
        <v>4000000</v>
      </c>
      <c r="F26" s="81">
        <v>44000000</v>
      </c>
      <c r="G26" s="81">
        <v>81114632</v>
      </c>
      <c r="H26" s="81">
        <v>24061943</v>
      </c>
      <c r="I26" s="81">
        <v>0</v>
      </c>
      <c r="J26" s="81">
        <v>0</v>
      </c>
      <c r="K26" s="81">
        <v>0</v>
      </c>
      <c r="L26" s="81">
        <v>0</v>
      </c>
      <c r="M26" s="81">
        <v>22132302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505341</v>
      </c>
      <c r="T26" s="81">
        <v>253896</v>
      </c>
      <c r="U26" s="81">
        <v>5138710</v>
      </c>
      <c r="V26" s="81">
        <v>21585816</v>
      </c>
      <c r="W26" s="81">
        <v>0</v>
      </c>
      <c r="X26" s="81">
        <v>0</v>
      </c>
      <c r="Y26" s="82">
        <v>251028764</v>
      </c>
      <c r="Z26" s="80">
        <v>232897501</v>
      </c>
      <c r="AA26" s="81">
        <v>0</v>
      </c>
      <c r="AB26" s="81">
        <v>18131263</v>
      </c>
      <c r="AC26" s="83">
        <v>251028764</v>
      </c>
    </row>
    <row r="27" spans="1:29" ht="13.5">
      <c r="A27" s="48" t="s">
        <v>572</v>
      </c>
      <c r="B27" s="78" t="s">
        <v>192</v>
      </c>
      <c r="C27" s="79" t="s">
        <v>193</v>
      </c>
      <c r="D27" s="80">
        <v>0</v>
      </c>
      <c r="E27" s="81">
        <v>0</v>
      </c>
      <c r="F27" s="81">
        <v>3500000</v>
      </c>
      <c r="G27" s="81">
        <v>20731802</v>
      </c>
      <c r="H27" s="81">
        <v>23328000</v>
      </c>
      <c r="I27" s="81">
        <v>0</v>
      </c>
      <c r="J27" s="81">
        <v>0</v>
      </c>
      <c r="K27" s="81">
        <v>0</v>
      </c>
      <c r="L27" s="81">
        <v>0</v>
      </c>
      <c r="M27" s="81">
        <v>2787197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2">
        <v>50346999</v>
      </c>
      <c r="Z27" s="80">
        <v>49171049</v>
      </c>
      <c r="AA27" s="81">
        <v>0</v>
      </c>
      <c r="AB27" s="81">
        <v>0</v>
      </c>
      <c r="AC27" s="83">
        <v>49171049</v>
      </c>
    </row>
    <row r="28" spans="1:29" ht="13.5">
      <c r="A28" s="48" t="s">
        <v>572</v>
      </c>
      <c r="B28" s="78" t="s">
        <v>194</v>
      </c>
      <c r="C28" s="79" t="s">
        <v>195</v>
      </c>
      <c r="D28" s="80">
        <v>4983525</v>
      </c>
      <c r="E28" s="81">
        <v>0</v>
      </c>
      <c r="F28" s="81">
        <v>6219188</v>
      </c>
      <c r="G28" s="81">
        <v>37430426</v>
      </c>
      <c r="H28" s="81">
        <v>10131340</v>
      </c>
      <c r="I28" s="81">
        <v>1099854</v>
      </c>
      <c r="J28" s="81">
        <v>0</v>
      </c>
      <c r="K28" s="81">
        <v>0</v>
      </c>
      <c r="L28" s="81">
        <v>0</v>
      </c>
      <c r="M28" s="81">
        <v>11323615</v>
      </c>
      <c r="N28" s="81">
        <v>0</v>
      </c>
      <c r="O28" s="81">
        <v>0</v>
      </c>
      <c r="P28" s="81">
        <v>0</v>
      </c>
      <c r="Q28" s="81">
        <v>0</v>
      </c>
      <c r="R28" s="81">
        <v>2</v>
      </c>
      <c r="S28" s="81">
        <v>687107</v>
      </c>
      <c r="T28" s="81">
        <v>204606</v>
      </c>
      <c r="U28" s="81">
        <v>3085413</v>
      </c>
      <c r="V28" s="81">
        <v>0</v>
      </c>
      <c r="W28" s="81">
        <v>0</v>
      </c>
      <c r="X28" s="81">
        <v>0</v>
      </c>
      <c r="Y28" s="82">
        <v>75165076</v>
      </c>
      <c r="Z28" s="80">
        <v>71187941</v>
      </c>
      <c r="AA28" s="81">
        <v>0</v>
      </c>
      <c r="AB28" s="81">
        <v>3977135</v>
      </c>
      <c r="AC28" s="83">
        <v>75165076</v>
      </c>
    </row>
    <row r="29" spans="1:29" ht="13.5">
      <c r="A29" s="48" t="s">
        <v>573</v>
      </c>
      <c r="B29" s="78" t="s">
        <v>497</v>
      </c>
      <c r="C29" s="79" t="s">
        <v>498</v>
      </c>
      <c r="D29" s="80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350000</v>
      </c>
      <c r="U29" s="81">
        <v>0</v>
      </c>
      <c r="V29" s="81">
        <v>0</v>
      </c>
      <c r="W29" s="81">
        <v>0</v>
      </c>
      <c r="X29" s="81">
        <v>0</v>
      </c>
      <c r="Y29" s="82">
        <v>350000</v>
      </c>
      <c r="Z29" s="80">
        <v>0</v>
      </c>
      <c r="AA29" s="81">
        <v>0</v>
      </c>
      <c r="AB29" s="81">
        <v>0</v>
      </c>
      <c r="AC29" s="83">
        <v>0</v>
      </c>
    </row>
    <row r="30" spans="1:29" ht="12.75">
      <c r="A30" s="49"/>
      <c r="B30" s="84" t="s">
        <v>584</v>
      </c>
      <c r="C30" s="85"/>
      <c r="D30" s="86">
        <f aca="true" t="shared" si="3" ref="D30:AC30">SUM(D23:D29)</f>
        <v>97047649</v>
      </c>
      <c r="E30" s="87">
        <f t="shared" si="3"/>
        <v>45486388</v>
      </c>
      <c r="F30" s="87">
        <f t="shared" si="3"/>
        <v>80636788</v>
      </c>
      <c r="G30" s="87">
        <f t="shared" si="3"/>
        <v>308884660</v>
      </c>
      <c r="H30" s="87">
        <f t="shared" si="3"/>
        <v>60736359</v>
      </c>
      <c r="I30" s="87">
        <f t="shared" si="3"/>
        <v>7051926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40452918</v>
      </c>
      <c r="N30" s="87">
        <f t="shared" si="3"/>
        <v>0</v>
      </c>
      <c r="O30" s="87">
        <f t="shared" si="3"/>
        <v>0</v>
      </c>
      <c r="P30" s="87">
        <f t="shared" si="3"/>
        <v>32504112</v>
      </c>
      <c r="Q30" s="87">
        <f t="shared" si="3"/>
        <v>0</v>
      </c>
      <c r="R30" s="87">
        <f t="shared" si="3"/>
        <v>2</v>
      </c>
      <c r="S30" s="87">
        <f t="shared" si="3"/>
        <v>1192448</v>
      </c>
      <c r="T30" s="87">
        <f t="shared" si="3"/>
        <v>1088502</v>
      </c>
      <c r="U30" s="87">
        <f t="shared" si="3"/>
        <v>8875327</v>
      </c>
      <c r="V30" s="87">
        <f t="shared" si="3"/>
        <v>40233391</v>
      </c>
      <c r="W30" s="87">
        <f t="shared" si="3"/>
        <v>0</v>
      </c>
      <c r="X30" s="87">
        <f t="shared" si="3"/>
        <v>0</v>
      </c>
      <c r="Y30" s="88">
        <f t="shared" si="3"/>
        <v>724190470</v>
      </c>
      <c r="Z30" s="86">
        <f t="shared" si="3"/>
        <v>664059743</v>
      </c>
      <c r="AA30" s="87">
        <f t="shared" si="3"/>
        <v>0</v>
      </c>
      <c r="AB30" s="87">
        <f t="shared" si="3"/>
        <v>58604777</v>
      </c>
      <c r="AC30" s="89">
        <f t="shared" si="3"/>
        <v>722664520</v>
      </c>
    </row>
    <row r="31" spans="1:29" ht="13.5">
      <c r="A31" s="48" t="s">
        <v>572</v>
      </c>
      <c r="B31" s="78" t="s">
        <v>196</v>
      </c>
      <c r="C31" s="79" t="s">
        <v>197</v>
      </c>
      <c r="D31" s="80">
        <v>44127658</v>
      </c>
      <c r="E31" s="81">
        <v>0</v>
      </c>
      <c r="F31" s="81">
        <v>0</v>
      </c>
      <c r="G31" s="81">
        <v>0</v>
      </c>
      <c r="H31" s="81">
        <v>16664727</v>
      </c>
      <c r="I31" s="81">
        <v>439322</v>
      </c>
      <c r="J31" s="81">
        <v>0</v>
      </c>
      <c r="K31" s="81">
        <v>0</v>
      </c>
      <c r="L31" s="81">
        <v>0</v>
      </c>
      <c r="M31" s="81">
        <v>4393216</v>
      </c>
      <c r="N31" s="81">
        <v>0</v>
      </c>
      <c r="O31" s="81">
        <v>0</v>
      </c>
      <c r="P31" s="81">
        <v>0</v>
      </c>
      <c r="Q31" s="81">
        <v>0</v>
      </c>
      <c r="R31" s="81">
        <v>1812202</v>
      </c>
      <c r="S31" s="81">
        <v>2383319</v>
      </c>
      <c r="T31" s="81">
        <v>2105157</v>
      </c>
      <c r="U31" s="81">
        <v>6490482</v>
      </c>
      <c r="V31" s="81">
        <v>713898</v>
      </c>
      <c r="W31" s="81">
        <v>0</v>
      </c>
      <c r="X31" s="81">
        <v>0</v>
      </c>
      <c r="Y31" s="82">
        <v>79129981</v>
      </c>
      <c r="Z31" s="80">
        <v>60602218</v>
      </c>
      <c r="AA31" s="81">
        <v>0</v>
      </c>
      <c r="AB31" s="81">
        <v>18527763</v>
      </c>
      <c r="AC31" s="83">
        <v>79129981</v>
      </c>
    </row>
    <row r="32" spans="1:29" ht="13.5">
      <c r="A32" s="48" t="s">
        <v>572</v>
      </c>
      <c r="B32" s="78" t="s">
        <v>198</v>
      </c>
      <c r="C32" s="79" t="s">
        <v>199</v>
      </c>
      <c r="D32" s="80">
        <v>33563319</v>
      </c>
      <c r="E32" s="81">
        <v>0</v>
      </c>
      <c r="F32" s="81">
        <v>20582000</v>
      </c>
      <c r="G32" s="81">
        <v>80075585</v>
      </c>
      <c r="H32" s="81">
        <v>11691925</v>
      </c>
      <c r="I32" s="81">
        <v>0</v>
      </c>
      <c r="J32" s="81">
        <v>0</v>
      </c>
      <c r="K32" s="81">
        <v>0</v>
      </c>
      <c r="L32" s="81">
        <v>0</v>
      </c>
      <c r="M32" s="81">
        <v>2126971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2383100</v>
      </c>
      <c r="W32" s="81">
        <v>0</v>
      </c>
      <c r="X32" s="81">
        <v>0</v>
      </c>
      <c r="Y32" s="82">
        <v>150422900</v>
      </c>
      <c r="Z32" s="80">
        <v>150422900</v>
      </c>
      <c r="AA32" s="81">
        <v>0</v>
      </c>
      <c r="AB32" s="81">
        <v>0</v>
      </c>
      <c r="AC32" s="83">
        <v>150422900</v>
      </c>
    </row>
    <row r="33" spans="1:29" ht="13.5">
      <c r="A33" s="48" t="s">
        <v>572</v>
      </c>
      <c r="B33" s="78" t="s">
        <v>200</v>
      </c>
      <c r="C33" s="79" t="s">
        <v>201</v>
      </c>
      <c r="D33" s="80">
        <v>99442950</v>
      </c>
      <c r="E33" s="81">
        <v>0</v>
      </c>
      <c r="F33" s="81">
        <v>47258000</v>
      </c>
      <c r="G33" s="81">
        <v>31996860</v>
      </c>
      <c r="H33" s="81">
        <v>29816000</v>
      </c>
      <c r="I33" s="81">
        <v>2000000</v>
      </c>
      <c r="J33" s="81">
        <v>0</v>
      </c>
      <c r="K33" s="81">
        <v>0</v>
      </c>
      <c r="L33" s="81">
        <v>200000</v>
      </c>
      <c r="M33" s="81">
        <v>5245390</v>
      </c>
      <c r="N33" s="81">
        <v>0</v>
      </c>
      <c r="O33" s="81">
        <v>0</v>
      </c>
      <c r="P33" s="81">
        <v>1917000</v>
      </c>
      <c r="Q33" s="81">
        <v>0</v>
      </c>
      <c r="R33" s="81">
        <v>0</v>
      </c>
      <c r="S33" s="81">
        <v>1940000</v>
      </c>
      <c r="T33" s="81">
        <v>2067000</v>
      </c>
      <c r="U33" s="81">
        <v>4118400</v>
      </c>
      <c r="V33" s="81">
        <v>4058400</v>
      </c>
      <c r="W33" s="81">
        <v>0</v>
      </c>
      <c r="X33" s="81">
        <v>0</v>
      </c>
      <c r="Y33" s="82">
        <v>230060000</v>
      </c>
      <c r="Z33" s="80">
        <v>82292200</v>
      </c>
      <c r="AA33" s="81">
        <v>84700000</v>
      </c>
      <c r="AB33" s="81">
        <v>63067800</v>
      </c>
      <c r="AC33" s="83">
        <v>230060000</v>
      </c>
    </row>
    <row r="34" spans="1:29" ht="13.5">
      <c r="A34" s="48" t="s">
        <v>572</v>
      </c>
      <c r="B34" s="78" t="s">
        <v>202</v>
      </c>
      <c r="C34" s="79" t="s">
        <v>203</v>
      </c>
      <c r="D34" s="80">
        <v>9086386</v>
      </c>
      <c r="E34" s="81">
        <v>0</v>
      </c>
      <c r="F34" s="81">
        <v>9099000</v>
      </c>
      <c r="G34" s="81">
        <v>10530614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1256500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21688366</v>
      </c>
      <c r="U34" s="81">
        <v>0</v>
      </c>
      <c r="V34" s="81">
        <v>3000000</v>
      </c>
      <c r="W34" s="81">
        <v>0</v>
      </c>
      <c r="X34" s="81">
        <v>0</v>
      </c>
      <c r="Y34" s="82">
        <v>54660866</v>
      </c>
      <c r="Z34" s="80">
        <v>51660866</v>
      </c>
      <c r="AA34" s="81">
        <v>0</v>
      </c>
      <c r="AB34" s="81">
        <v>3000000</v>
      </c>
      <c r="AC34" s="83">
        <v>54660866</v>
      </c>
    </row>
    <row r="35" spans="1:29" ht="13.5">
      <c r="A35" s="48" t="s">
        <v>573</v>
      </c>
      <c r="B35" s="78" t="s">
        <v>501</v>
      </c>
      <c r="C35" s="79" t="s">
        <v>502</v>
      </c>
      <c r="D35" s="80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153763</v>
      </c>
      <c r="Q35" s="81">
        <v>0</v>
      </c>
      <c r="R35" s="81">
        <v>0</v>
      </c>
      <c r="S35" s="81">
        <v>0</v>
      </c>
      <c r="T35" s="81">
        <v>21966</v>
      </c>
      <c r="U35" s="81">
        <v>0</v>
      </c>
      <c r="V35" s="81">
        <v>0</v>
      </c>
      <c r="W35" s="81">
        <v>0</v>
      </c>
      <c r="X35" s="81">
        <v>0</v>
      </c>
      <c r="Y35" s="82">
        <v>175729</v>
      </c>
      <c r="Z35" s="80">
        <v>0</v>
      </c>
      <c r="AA35" s="81">
        <v>0</v>
      </c>
      <c r="AB35" s="81">
        <v>175729</v>
      </c>
      <c r="AC35" s="83">
        <v>175729</v>
      </c>
    </row>
    <row r="36" spans="1:29" ht="12.75">
      <c r="A36" s="49"/>
      <c r="B36" s="84" t="s">
        <v>585</v>
      </c>
      <c r="C36" s="85"/>
      <c r="D36" s="86">
        <f aca="true" t="shared" si="4" ref="D36:AC36">SUM(D31:D35)</f>
        <v>186220313</v>
      </c>
      <c r="E36" s="87">
        <f t="shared" si="4"/>
        <v>0</v>
      </c>
      <c r="F36" s="87">
        <f t="shared" si="4"/>
        <v>76939000</v>
      </c>
      <c r="G36" s="87">
        <f t="shared" si="4"/>
        <v>122603059</v>
      </c>
      <c r="H36" s="87">
        <f t="shared" si="4"/>
        <v>58172652</v>
      </c>
      <c r="I36" s="87">
        <f t="shared" si="4"/>
        <v>2439322</v>
      </c>
      <c r="J36" s="87">
        <f t="shared" si="4"/>
        <v>0</v>
      </c>
      <c r="K36" s="87">
        <f t="shared" si="4"/>
        <v>0</v>
      </c>
      <c r="L36" s="87">
        <f t="shared" si="4"/>
        <v>200000</v>
      </c>
      <c r="M36" s="87">
        <f t="shared" si="4"/>
        <v>13022077</v>
      </c>
      <c r="N36" s="87">
        <f t="shared" si="4"/>
        <v>0</v>
      </c>
      <c r="O36" s="87">
        <f t="shared" si="4"/>
        <v>0</v>
      </c>
      <c r="P36" s="87">
        <f t="shared" si="4"/>
        <v>2070763</v>
      </c>
      <c r="Q36" s="87">
        <f t="shared" si="4"/>
        <v>0</v>
      </c>
      <c r="R36" s="87">
        <f t="shared" si="4"/>
        <v>1812202</v>
      </c>
      <c r="S36" s="87">
        <f t="shared" si="4"/>
        <v>4323319</v>
      </c>
      <c r="T36" s="87">
        <f t="shared" si="4"/>
        <v>25882489</v>
      </c>
      <c r="U36" s="87">
        <f t="shared" si="4"/>
        <v>10608882</v>
      </c>
      <c r="V36" s="87">
        <f t="shared" si="4"/>
        <v>10155398</v>
      </c>
      <c r="W36" s="87">
        <f t="shared" si="4"/>
        <v>0</v>
      </c>
      <c r="X36" s="87">
        <f t="shared" si="4"/>
        <v>0</v>
      </c>
      <c r="Y36" s="88">
        <f t="shared" si="4"/>
        <v>514449476</v>
      </c>
      <c r="Z36" s="86">
        <f t="shared" si="4"/>
        <v>344978184</v>
      </c>
      <c r="AA36" s="87">
        <f t="shared" si="4"/>
        <v>84700000</v>
      </c>
      <c r="AB36" s="87">
        <f t="shared" si="4"/>
        <v>84771292</v>
      </c>
      <c r="AC36" s="89">
        <f t="shared" si="4"/>
        <v>514449476</v>
      </c>
    </row>
    <row r="37" spans="1:29" ht="12.75">
      <c r="A37" s="50"/>
      <c r="B37" s="90" t="s">
        <v>586</v>
      </c>
      <c r="C37" s="91"/>
      <c r="D37" s="92">
        <f aca="true" t="shared" si="5" ref="D37:AC37">SUM(D9,D11:D14,D16:D21,D23:D29,D31:D35)</f>
        <v>485822639</v>
      </c>
      <c r="E37" s="93">
        <f t="shared" si="5"/>
        <v>63341285</v>
      </c>
      <c r="F37" s="93">
        <f t="shared" si="5"/>
        <v>385402265</v>
      </c>
      <c r="G37" s="93">
        <f t="shared" si="5"/>
        <v>918602879</v>
      </c>
      <c r="H37" s="93">
        <f t="shared" si="5"/>
        <v>423737796</v>
      </c>
      <c r="I37" s="93">
        <f t="shared" si="5"/>
        <v>74285734</v>
      </c>
      <c r="J37" s="93">
        <f t="shared" si="5"/>
        <v>4015512</v>
      </c>
      <c r="K37" s="93">
        <f t="shared" si="5"/>
        <v>0</v>
      </c>
      <c r="L37" s="93">
        <f t="shared" si="5"/>
        <v>200000</v>
      </c>
      <c r="M37" s="93">
        <f t="shared" si="5"/>
        <v>192724270</v>
      </c>
      <c r="N37" s="93">
        <f t="shared" si="5"/>
        <v>0</v>
      </c>
      <c r="O37" s="93">
        <f t="shared" si="5"/>
        <v>211163706</v>
      </c>
      <c r="P37" s="93">
        <f t="shared" si="5"/>
        <v>37350233</v>
      </c>
      <c r="Q37" s="93">
        <f t="shared" si="5"/>
        <v>0</v>
      </c>
      <c r="R37" s="93">
        <f t="shared" si="5"/>
        <v>2249850</v>
      </c>
      <c r="S37" s="93">
        <f t="shared" si="5"/>
        <v>33568629</v>
      </c>
      <c r="T37" s="93">
        <f t="shared" si="5"/>
        <v>29850004</v>
      </c>
      <c r="U37" s="93">
        <f t="shared" si="5"/>
        <v>30635668</v>
      </c>
      <c r="V37" s="93">
        <f t="shared" si="5"/>
        <v>193535376</v>
      </c>
      <c r="W37" s="93">
        <f t="shared" si="5"/>
        <v>0</v>
      </c>
      <c r="X37" s="93">
        <f t="shared" si="5"/>
        <v>0</v>
      </c>
      <c r="Y37" s="94">
        <f t="shared" si="5"/>
        <v>3086485846</v>
      </c>
      <c r="Z37" s="92">
        <f t="shared" si="5"/>
        <v>2421488899</v>
      </c>
      <c r="AA37" s="93">
        <f t="shared" si="5"/>
        <v>84700000</v>
      </c>
      <c r="AB37" s="93">
        <f t="shared" si="5"/>
        <v>575920192</v>
      </c>
      <c r="AC37" s="95">
        <f t="shared" si="5"/>
        <v>3082109091</v>
      </c>
    </row>
    <row r="38" spans="1:29" ht="13.5">
      <c r="A38" s="51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3.5">
      <c r="A39" s="52"/>
      <c r="B39" s="127" t="s">
        <v>49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39:T39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587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570</v>
      </c>
      <c r="B9" s="78" t="s">
        <v>55</v>
      </c>
      <c r="C9" s="79" t="s">
        <v>56</v>
      </c>
      <c r="D9" s="80">
        <v>593716000</v>
      </c>
      <c r="E9" s="81">
        <v>36380000</v>
      </c>
      <c r="F9" s="81">
        <v>420237600</v>
      </c>
      <c r="G9" s="81">
        <v>528217593</v>
      </c>
      <c r="H9" s="81">
        <v>405981111</v>
      </c>
      <c r="I9" s="81">
        <v>172500000</v>
      </c>
      <c r="J9" s="81">
        <v>0</v>
      </c>
      <c r="K9" s="81">
        <v>0</v>
      </c>
      <c r="L9" s="81">
        <v>244350000</v>
      </c>
      <c r="M9" s="81">
        <v>631117044</v>
      </c>
      <c r="N9" s="81">
        <v>0</v>
      </c>
      <c r="O9" s="81">
        <v>1010196852</v>
      </c>
      <c r="P9" s="81">
        <v>341709206</v>
      </c>
      <c r="Q9" s="81">
        <v>0</v>
      </c>
      <c r="R9" s="81">
        <v>0</v>
      </c>
      <c r="S9" s="81">
        <v>480286</v>
      </c>
      <c r="T9" s="81">
        <v>27001646</v>
      </c>
      <c r="U9" s="81">
        <v>57690995</v>
      </c>
      <c r="V9" s="81">
        <v>51065000</v>
      </c>
      <c r="W9" s="81">
        <v>0</v>
      </c>
      <c r="X9" s="81">
        <v>0</v>
      </c>
      <c r="Y9" s="82">
        <v>4520643333</v>
      </c>
      <c r="Z9" s="80">
        <v>1946213664</v>
      </c>
      <c r="AA9" s="81">
        <v>1721645436</v>
      </c>
      <c r="AB9" s="81">
        <v>852784233</v>
      </c>
      <c r="AC9" s="83">
        <v>4520643333</v>
      </c>
    </row>
    <row r="10" spans="1:29" ht="13.5">
      <c r="A10" s="48" t="s">
        <v>570</v>
      </c>
      <c r="B10" s="78" t="s">
        <v>59</v>
      </c>
      <c r="C10" s="79" t="s">
        <v>60</v>
      </c>
      <c r="D10" s="80">
        <v>1789991430</v>
      </c>
      <c r="E10" s="81">
        <v>95000000</v>
      </c>
      <c r="F10" s="81">
        <v>228000000</v>
      </c>
      <c r="G10" s="81">
        <v>603350000</v>
      </c>
      <c r="H10" s="81">
        <v>396500000</v>
      </c>
      <c r="I10" s="81">
        <v>148317666</v>
      </c>
      <c r="J10" s="81">
        <v>0</v>
      </c>
      <c r="K10" s="81">
        <v>0</v>
      </c>
      <c r="L10" s="81">
        <v>77000000</v>
      </c>
      <c r="M10" s="81">
        <v>340929650</v>
      </c>
      <c r="N10" s="81">
        <v>0</v>
      </c>
      <c r="O10" s="81">
        <v>74642000</v>
      </c>
      <c r="P10" s="81">
        <v>757720001</v>
      </c>
      <c r="Q10" s="81">
        <v>0</v>
      </c>
      <c r="R10" s="81">
        <v>291050500</v>
      </c>
      <c r="S10" s="81">
        <v>69000000</v>
      </c>
      <c r="T10" s="81">
        <v>3946000</v>
      </c>
      <c r="U10" s="81">
        <v>419825750</v>
      </c>
      <c r="V10" s="81">
        <v>130500000</v>
      </c>
      <c r="W10" s="81">
        <v>0</v>
      </c>
      <c r="X10" s="81">
        <v>8000000</v>
      </c>
      <c r="Y10" s="82">
        <v>5433772997</v>
      </c>
      <c r="Z10" s="80">
        <v>1926851000</v>
      </c>
      <c r="AA10" s="81">
        <v>2221591001</v>
      </c>
      <c r="AB10" s="81">
        <v>1285330996</v>
      </c>
      <c r="AC10" s="83">
        <v>5433772997</v>
      </c>
    </row>
    <row r="11" spans="1:29" ht="13.5">
      <c r="A11" s="48" t="s">
        <v>570</v>
      </c>
      <c r="B11" s="78" t="s">
        <v>65</v>
      </c>
      <c r="C11" s="79" t="s">
        <v>66</v>
      </c>
      <c r="D11" s="80">
        <v>1362662043</v>
      </c>
      <c r="E11" s="81">
        <v>100994420</v>
      </c>
      <c r="F11" s="81">
        <v>597704833</v>
      </c>
      <c r="G11" s="81">
        <v>451846319</v>
      </c>
      <c r="H11" s="81">
        <v>318573422</v>
      </c>
      <c r="I11" s="81">
        <v>40300000</v>
      </c>
      <c r="J11" s="81">
        <v>0</v>
      </c>
      <c r="K11" s="81">
        <v>0</v>
      </c>
      <c r="L11" s="81">
        <v>5000000</v>
      </c>
      <c r="M11" s="81">
        <v>271020000</v>
      </c>
      <c r="N11" s="81">
        <v>0</v>
      </c>
      <c r="O11" s="81">
        <v>0</v>
      </c>
      <c r="P11" s="81">
        <v>78700000</v>
      </c>
      <c r="Q11" s="81">
        <v>11500000</v>
      </c>
      <c r="R11" s="81">
        <v>0</v>
      </c>
      <c r="S11" s="81">
        <v>71800000</v>
      </c>
      <c r="T11" s="81">
        <v>12841783</v>
      </c>
      <c r="U11" s="81">
        <v>297471000</v>
      </c>
      <c r="V11" s="81">
        <v>36000000</v>
      </c>
      <c r="W11" s="81">
        <v>30000000</v>
      </c>
      <c r="X11" s="81">
        <v>0</v>
      </c>
      <c r="Y11" s="82">
        <v>3686413820</v>
      </c>
      <c r="Z11" s="80">
        <v>1691465285</v>
      </c>
      <c r="AA11" s="81">
        <v>1493000000</v>
      </c>
      <c r="AB11" s="81">
        <v>501948535</v>
      </c>
      <c r="AC11" s="83">
        <v>3686413820</v>
      </c>
    </row>
    <row r="12" spans="1:29" ht="12.75">
      <c r="A12" s="49"/>
      <c r="B12" s="84" t="s">
        <v>571</v>
      </c>
      <c r="C12" s="85"/>
      <c r="D12" s="86">
        <f aca="true" t="shared" si="0" ref="D12:AC12">SUM(D9:D11)</f>
        <v>3746369473</v>
      </c>
      <c r="E12" s="87">
        <f t="shared" si="0"/>
        <v>232374420</v>
      </c>
      <c r="F12" s="87">
        <f t="shared" si="0"/>
        <v>1245942433</v>
      </c>
      <c r="G12" s="87">
        <f t="shared" si="0"/>
        <v>1583413912</v>
      </c>
      <c r="H12" s="87">
        <f t="shared" si="0"/>
        <v>1121054533</v>
      </c>
      <c r="I12" s="87">
        <f t="shared" si="0"/>
        <v>361117666</v>
      </c>
      <c r="J12" s="87">
        <f t="shared" si="0"/>
        <v>0</v>
      </c>
      <c r="K12" s="87">
        <f t="shared" si="0"/>
        <v>0</v>
      </c>
      <c r="L12" s="87">
        <f t="shared" si="0"/>
        <v>326350000</v>
      </c>
      <c r="M12" s="87">
        <f t="shared" si="0"/>
        <v>1243066694</v>
      </c>
      <c r="N12" s="87">
        <f t="shared" si="0"/>
        <v>0</v>
      </c>
      <c r="O12" s="87">
        <f t="shared" si="0"/>
        <v>1084838852</v>
      </c>
      <c r="P12" s="87">
        <f t="shared" si="0"/>
        <v>1178129207</v>
      </c>
      <c r="Q12" s="87">
        <f t="shared" si="0"/>
        <v>11500000</v>
      </c>
      <c r="R12" s="87">
        <f t="shared" si="0"/>
        <v>291050500</v>
      </c>
      <c r="S12" s="87">
        <f t="shared" si="0"/>
        <v>141280286</v>
      </c>
      <c r="T12" s="87">
        <f t="shared" si="0"/>
        <v>43789429</v>
      </c>
      <c r="U12" s="87">
        <f t="shared" si="0"/>
        <v>774987745</v>
      </c>
      <c r="V12" s="87">
        <f t="shared" si="0"/>
        <v>217565000</v>
      </c>
      <c r="W12" s="87">
        <f t="shared" si="0"/>
        <v>30000000</v>
      </c>
      <c r="X12" s="87">
        <f t="shared" si="0"/>
        <v>8000000</v>
      </c>
      <c r="Y12" s="88">
        <f t="shared" si="0"/>
        <v>13640830150</v>
      </c>
      <c r="Z12" s="86">
        <f t="shared" si="0"/>
        <v>5564529949</v>
      </c>
      <c r="AA12" s="87">
        <f t="shared" si="0"/>
        <v>5436236437</v>
      </c>
      <c r="AB12" s="87">
        <f t="shared" si="0"/>
        <v>2640063764</v>
      </c>
      <c r="AC12" s="89">
        <f t="shared" si="0"/>
        <v>13640830150</v>
      </c>
    </row>
    <row r="13" spans="1:29" ht="13.5">
      <c r="A13" s="48" t="s">
        <v>572</v>
      </c>
      <c r="B13" s="78" t="s">
        <v>70</v>
      </c>
      <c r="C13" s="79" t="s">
        <v>71</v>
      </c>
      <c r="D13" s="80">
        <v>40124034</v>
      </c>
      <c r="E13" s="81">
        <v>0</v>
      </c>
      <c r="F13" s="81">
        <v>192500000</v>
      </c>
      <c r="G13" s="81">
        <v>60804796</v>
      </c>
      <c r="H13" s="81">
        <v>34725608</v>
      </c>
      <c r="I13" s="81">
        <v>28000000</v>
      </c>
      <c r="J13" s="81">
        <v>0</v>
      </c>
      <c r="K13" s="81">
        <v>0</v>
      </c>
      <c r="L13" s="81">
        <v>0</v>
      </c>
      <c r="M13" s="81">
        <v>40843162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4000000</v>
      </c>
      <c r="T13" s="81">
        <v>3000000</v>
      </c>
      <c r="U13" s="81">
        <v>4000000</v>
      </c>
      <c r="V13" s="81">
        <v>20000000</v>
      </c>
      <c r="W13" s="81">
        <v>0</v>
      </c>
      <c r="X13" s="81">
        <v>0</v>
      </c>
      <c r="Y13" s="82">
        <v>427997600</v>
      </c>
      <c r="Z13" s="80">
        <v>208497600</v>
      </c>
      <c r="AA13" s="81">
        <v>0</v>
      </c>
      <c r="AB13" s="81">
        <v>219500000</v>
      </c>
      <c r="AC13" s="83">
        <v>427997600</v>
      </c>
    </row>
    <row r="14" spans="1:29" ht="13.5">
      <c r="A14" s="48" t="s">
        <v>572</v>
      </c>
      <c r="B14" s="78" t="s">
        <v>204</v>
      </c>
      <c r="C14" s="79" t="s">
        <v>205</v>
      </c>
      <c r="D14" s="80">
        <v>17717391</v>
      </c>
      <c r="E14" s="81">
        <v>2000000</v>
      </c>
      <c r="F14" s="81">
        <v>29828261</v>
      </c>
      <c r="G14" s="81">
        <v>19842261</v>
      </c>
      <c r="H14" s="81">
        <v>12739130</v>
      </c>
      <c r="I14" s="81">
        <v>34282652</v>
      </c>
      <c r="J14" s="81">
        <v>0</v>
      </c>
      <c r="K14" s="81">
        <v>0</v>
      </c>
      <c r="L14" s="81">
        <v>0</v>
      </c>
      <c r="M14" s="81">
        <v>8578261</v>
      </c>
      <c r="N14" s="81">
        <v>0</v>
      </c>
      <c r="O14" s="81">
        <v>0</v>
      </c>
      <c r="P14" s="81">
        <v>2000000</v>
      </c>
      <c r="Q14" s="81">
        <v>0</v>
      </c>
      <c r="R14" s="81">
        <v>0</v>
      </c>
      <c r="S14" s="81">
        <v>0</v>
      </c>
      <c r="T14" s="81">
        <v>2362000</v>
      </c>
      <c r="U14" s="81">
        <v>1920000</v>
      </c>
      <c r="V14" s="81">
        <v>22450000</v>
      </c>
      <c r="W14" s="81">
        <v>0</v>
      </c>
      <c r="X14" s="81">
        <v>0</v>
      </c>
      <c r="Y14" s="82">
        <v>153719956</v>
      </c>
      <c r="Z14" s="80">
        <v>78027956</v>
      </c>
      <c r="AA14" s="81">
        <v>45110000</v>
      </c>
      <c r="AB14" s="81">
        <v>30582000</v>
      </c>
      <c r="AC14" s="83">
        <v>153719956</v>
      </c>
    </row>
    <row r="15" spans="1:29" ht="13.5">
      <c r="A15" s="48" t="s">
        <v>572</v>
      </c>
      <c r="B15" s="78" t="s">
        <v>206</v>
      </c>
      <c r="C15" s="79" t="s">
        <v>207</v>
      </c>
      <c r="D15" s="80">
        <v>29698000</v>
      </c>
      <c r="E15" s="81">
        <v>0</v>
      </c>
      <c r="F15" s="81">
        <v>18000000</v>
      </c>
      <c r="G15" s="81">
        <v>12345440</v>
      </c>
      <c r="H15" s="81">
        <v>7566560</v>
      </c>
      <c r="I15" s="81">
        <v>0</v>
      </c>
      <c r="J15" s="81">
        <v>0</v>
      </c>
      <c r="K15" s="81">
        <v>0</v>
      </c>
      <c r="L15" s="81">
        <v>0</v>
      </c>
      <c r="M15" s="81">
        <v>3974400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275000</v>
      </c>
      <c r="T15" s="81">
        <v>330000</v>
      </c>
      <c r="U15" s="81">
        <v>0</v>
      </c>
      <c r="V15" s="81">
        <v>550000</v>
      </c>
      <c r="W15" s="81">
        <v>0</v>
      </c>
      <c r="X15" s="81">
        <v>0</v>
      </c>
      <c r="Y15" s="82">
        <v>72739400</v>
      </c>
      <c r="Z15" s="80">
        <v>72739400</v>
      </c>
      <c r="AA15" s="81">
        <v>0</v>
      </c>
      <c r="AB15" s="81">
        <v>0</v>
      </c>
      <c r="AC15" s="83">
        <v>72739400</v>
      </c>
    </row>
    <row r="16" spans="1:29" ht="13.5">
      <c r="A16" s="48" t="s">
        <v>573</v>
      </c>
      <c r="B16" s="78" t="s">
        <v>547</v>
      </c>
      <c r="C16" s="79" t="s">
        <v>548</v>
      </c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218405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436810</v>
      </c>
      <c r="T16" s="81">
        <v>218405</v>
      </c>
      <c r="U16" s="81">
        <v>0</v>
      </c>
      <c r="V16" s="81">
        <v>1474234</v>
      </c>
      <c r="W16" s="81">
        <v>0</v>
      </c>
      <c r="X16" s="81">
        <v>0</v>
      </c>
      <c r="Y16" s="82">
        <v>2347854</v>
      </c>
      <c r="Z16" s="80">
        <v>0</v>
      </c>
      <c r="AA16" s="81">
        <v>0</v>
      </c>
      <c r="AB16" s="81">
        <v>2347854</v>
      </c>
      <c r="AC16" s="83">
        <v>2347854</v>
      </c>
    </row>
    <row r="17" spans="1:29" ht="12.75">
      <c r="A17" s="49"/>
      <c r="B17" s="84" t="s">
        <v>588</v>
      </c>
      <c r="C17" s="85"/>
      <c r="D17" s="86">
        <f aca="true" t="shared" si="1" ref="D17:AC17">SUM(D13:D16)</f>
        <v>87539425</v>
      </c>
      <c r="E17" s="87">
        <f t="shared" si="1"/>
        <v>2000000</v>
      </c>
      <c r="F17" s="87">
        <f t="shared" si="1"/>
        <v>240328261</v>
      </c>
      <c r="G17" s="87">
        <f t="shared" si="1"/>
        <v>92992497</v>
      </c>
      <c r="H17" s="87">
        <f t="shared" si="1"/>
        <v>55031298</v>
      </c>
      <c r="I17" s="87">
        <f t="shared" si="1"/>
        <v>62282652</v>
      </c>
      <c r="J17" s="87">
        <f t="shared" si="1"/>
        <v>0</v>
      </c>
      <c r="K17" s="87">
        <f t="shared" si="1"/>
        <v>0</v>
      </c>
      <c r="L17" s="87">
        <f t="shared" si="1"/>
        <v>218405</v>
      </c>
      <c r="M17" s="87">
        <f t="shared" si="1"/>
        <v>53395823</v>
      </c>
      <c r="N17" s="87">
        <f t="shared" si="1"/>
        <v>0</v>
      </c>
      <c r="O17" s="87">
        <f t="shared" si="1"/>
        <v>0</v>
      </c>
      <c r="P17" s="87">
        <f t="shared" si="1"/>
        <v>2000000</v>
      </c>
      <c r="Q17" s="87">
        <f t="shared" si="1"/>
        <v>0</v>
      </c>
      <c r="R17" s="87">
        <f t="shared" si="1"/>
        <v>0</v>
      </c>
      <c r="S17" s="87">
        <f t="shared" si="1"/>
        <v>4711810</v>
      </c>
      <c r="T17" s="87">
        <f t="shared" si="1"/>
        <v>5910405</v>
      </c>
      <c r="U17" s="87">
        <f t="shared" si="1"/>
        <v>5920000</v>
      </c>
      <c r="V17" s="87">
        <f t="shared" si="1"/>
        <v>44474234</v>
      </c>
      <c r="W17" s="87">
        <f t="shared" si="1"/>
        <v>0</v>
      </c>
      <c r="X17" s="87">
        <f t="shared" si="1"/>
        <v>0</v>
      </c>
      <c r="Y17" s="88">
        <f t="shared" si="1"/>
        <v>656804810</v>
      </c>
      <c r="Z17" s="86">
        <f t="shared" si="1"/>
        <v>359264956</v>
      </c>
      <c r="AA17" s="87">
        <f t="shared" si="1"/>
        <v>45110000</v>
      </c>
      <c r="AB17" s="87">
        <f t="shared" si="1"/>
        <v>252429854</v>
      </c>
      <c r="AC17" s="89">
        <f t="shared" si="1"/>
        <v>656804810</v>
      </c>
    </row>
    <row r="18" spans="1:29" ht="13.5">
      <c r="A18" s="48" t="s">
        <v>572</v>
      </c>
      <c r="B18" s="78" t="s">
        <v>72</v>
      </c>
      <c r="C18" s="79" t="s">
        <v>73</v>
      </c>
      <c r="D18" s="80">
        <v>25500000</v>
      </c>
      <c r="E18" s="81">
        <v>0</v>
      </c>
      <c r="F18" s="81">
        <v>90972522</v>
      </c>
      <c r="G18" s="81">
        <v>57785678</v>
      </c>
      <c r="H18" s="81">
        <v>1500000</v>
      </c>
      <c r="I18" s="81">
        <v>32623950</v>
      </c>
      <c r="J18" s="81">
        <v>0</v>
      </c>
      <c r="K18" s="81">
        <v>0</v>
      </c>
      <c r="L18" s="81">
        <v>0</v>
      </c>
      <c r="M18" s="81">
        <v>44939139</v>
      </c>
      <c r="N18" s="81">
        <v>250000</v>
      </c>
      <c r="O18" s="81">
        <v>0</v>
      </c>
      <c r="P18" s="81">
        <v>32550000</v>
      </c>
      <c r="Q18" s="81">
        <v>0</v>
      </c>
      <c r="R18" s="81">
        <v>6426074</v>
      </c>
      <c r="S18" s="81">
        <v>706081</v>
      </c>
      <c r="T18" s="81">
        <v>4883138</v>
      </c>
      <c r="U18" s="81">
        <v>1000000</v>
      </c>
      <c r="V18" s="81">
        <v>0</v>
      </c>
      <c r="W18" s="81">
        <v>10000000</v>
      </c>
      <c r="X18" s="81">
        <v>0</v>
      </c>
      <c r="Y18" s="82">
        <v>309136582</v>
      </c>
      <c r="Z18" s="80">
        <v>210519399</v>
      </c>
      <c r="AA18" s="81">
        <v>0</v>
      </c>
      <c r="AB18" s="81">
        <v>98617183</v>
      </c>
      <c r="AC18" s="83">
        <v>309136582</v>
      </c>
    </row>
    <row r="19" spans="1:29" ht="13.5">
      <c r="A19" s="48" t="s">
        <v>572</v>
      </c>
      <c r="B19" s="78" t="s">
        <v>208</v>
      </c>
      <c r="C19" s="79" t="s">
        <v>209</v>
      </c>
      <c r="D19" s="80">
        <v>30650000</v>
      </c>
      <c r="E19" s="81">
        <v>9000000</v>
      </c>
      <c r="F19" s="81">
        <v>20000000</v>
      </c>
      <c r="G19" s="81">
        <v>65420000</v>
      </c>
      <c r="H19" s="81">
        <v>6000000</v>
      </c>
      <c r="I19" s="81">
        <v>0</v>
      </c>
      <c r="J19" s="81">
        <v>0</v>
      </c>
      <c r="K19" s="81">
        <v>0</v>
      </c>
      <c r="L19" s="81">
        <v>0</v>
      </c>
      <c r="M19" s="81">
        <v>2772600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1552856</v>
      </c>
      <c r="U19" s="81">
        <v>0</v>
      </c>
      <c r="V19" s="81">
        <v>0</v>
      </c>
      <c r="W19" s="81">
        <v>0</v>
      </c>
      <c r="X19" s="81">
        <v>0</v>
      </c>
      <c r="Y19" s="82">
        <v>135395456</v>
      </c>
      <c r="Z19" s="80">
        <v>133842600</v>
      </c>
      <c r="AA19" s="81">
        <v>0</v>
      </c>
      <c r="AB19" s="81">
        <v>0</v>
      </c>
      <c r="AC19" s="83">
        <v>133842600</v>
      </c>
    </row>
    <row r="20" spans="1:29" ht="13.5">
      <c r="A20" s="48" t="s">
        <v>572</v>
      </c>
      <c r="B20" s="78" t="s">
        <v>210</v>
      </c>
      <c r="C20" s="79" t="s">
        <v>211</v>
      </c>
      <c r="D20" s="80">
        <v>58000000</v>
      </c>
      <c r="E20" s="81">
        <v>0</v>
      </c>
      <c r="F20" s="81">
        <v>49000000</v>
      </c>
      <c r="G20" s="81">
        <v>98360000</v>
      </c>
      <c r="H20" s="81">
        <v>16197100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15000000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236557100</v>
      </c>
      <c r="Z20" s="80">
        <v>194557100</v>
      </c>
      <c r="AA20" s="81">
        <v>0</v>
      </c>
      <c r="AB20" s="81">
        <v>42000000</v>
      </c>
      <c r="AC20" s="83">
        <v>236557100</v>
      </c>
    </row>
    <row r="21" spans="1:29" ht="13.5">
      <c r="A21" s="48" t="s">
        <v>573</v>
      </c>
      <c r="B21" s="78" t="s">
        <v>557</v>
      </c>
      <c r="C21" s="79" t="s">
        <v>558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0">
        <v>0</v>
      </c>
      <c r="AA21" s="81">
        <v>0</v>
      </c>
      <c r="AB21" s="81">
        <v>0</v>
      </c>
      <c r="AC21" s="83">
        <v>0</v>
      </c>
    </row>
    <row r="22" spans="1:29" ht="12.75">
      <c r="A22" s="49"/>
      <c r="B22" s="84" t="s">
        <v>589</v>
      </c>
      <c r="C22" s="85"/>
      <c r="D22" s="86">
        <f aca="true" t="shared" si="2" ref="D22:AC22">SUM(D18:D21)</f>
        <v>114150000</v>
      </c>
      <c r="E22" s="87">
        <f t="shared" si="2"/>
        <v>9000000</v>
      </c>
      <c r="F22" s="87">
        <f t="shared" si="2"/>
        <v>159972522</v>
      </c>
      <c r="G22" s="87">
        <f t="shared" si="2"/>
        <v>221565678</v>
      </c>
      <c r="H22" s="87">
        <f t="shared" si="2"/>
        <v>23697100</v>
      </c>
      <c r="I22" s="87">
        <f t="shared" si="2"/>
        <v>32623950</v>
      </c>
      <c r="J22" s="87">
        <f t="shared" si="2"/>
        <v>0</v>
      </c>
      <c r="K22" s="87">
        <f t="shared" si="2"/>
        <v>0</v>
      </c>
      <c r="L22" s="87">
        <f t="shared" si="2"/>
        <v>0</v>
      </c>
      <c r="M22" s="87">
        <f t="shared" si="2"/>
        <v>47711739</v>
      </c>
      <c r="N22" s="87">
        <f t="shared" si="2"/>
        <v>250000</v>
      </c>
      <c r="O22" s="87">
        <f t="shared" si="2"/>
        <v>0</v>
      </c>
      <c r="P22" s="87">
        <f t="shared" si="2"/>
        <v>47550000</v>
      </c>
      <c r="Q22" s="87">
        <f t="shared" si="2"/>
        <v>0</v>
      </c>
      <c r="R22" s="87">
        <f t="shared" si="2"/>
        <v>6426074</v>
      </c>
      <c r="S22" s="87">
        <f t="shared" si="2"/>
        <v>706081</v>
      </c>
      <c r="T22" s="87">
        <f t="shared" si="2"/>
        <v>6435994</v>
      </c>
      <c r="U22" s="87">
        <f t="shared" si="2"/>
        <v>1000000</v>
      </c>
      <c r="V22" s="87">
        <f t="shared" si="2"/>
        <v>0</v>
      </c>
      <c r="W22" s="87">
        <f t="shared" si="2"/>
        <v>10000000</v>
      </c>
      <c r="X22" s="87">
        <f t="shared" si="2"/>
        <v>0</v>
      </c>
      <c r="Y22" s="88">
        <f t="shared" si="2"/>
        <v>681089138</v>
      </c>
      <c r="Z22" s="86">
        <f t="shared" si="2"/>
        <v>538919099</v>
      </c>
      <c r="AA22" s="87">
        <f t="shared" si="2"/>
        <v>0</v>
      </c>
      <c r="AB22" s="87">
        <f t="shared" si="2"/>
        <v>140617183</v>
      </c>
      <c r="AC22" s="89">
        <f t="shared" si="2"/>
        <v>679536282</v>
      </c>
    </row>
    <row r="23" spans="1:29" ht="12.75">
      <c r="A23" s="50"/>
      <c r="B23" s="90" t="s">
        <v>590</v>
      </c>
      <c r="C23" s="91"/>
      <c r="D23" s="92">
        <f aca="true" t="shared" si="3" ref="D23:AC23">SUM(D9:D11,D13:D16,D18:D21)</f>
        <v>3948058898</v>
      </c>
      <c r="E23" s="93">
        <f t="shared" si="3"/>
        <v>243374420</v>
      </c>
      <c r="F23" s="93">
        <f t="shared" si="3"/>
        <v>1646243216</v>
      </c>
      <c r="G23" s="93">
        <f t="shared" si="3"/>
        <v>1897972087</v>
      </c>
      <c r="H23" s="93">
        <f t="shared" si="3"/>
        <v>1199782931</v>
      </c>
      <c r="I23" s="93">
        <f t="shared" si="3"/>
        <v>456024268</v>
      </c>
      <c r="J23" s="93">
        <f t="shared" si="3"/>
        <v>0</v>
      </c>
      <c r="K23" s="93">
        <f t="shared" si="3"/>
        <v>0</v>
      </c>
      <c r="L23" s="93">
        <f t="shared" si="3"/>
        <v>326568405</v>
      </c>
      <c r="M23" s="93">
        <f t="shared" si="3"/>
        <v>1344174256</v>
      </c>
      <c r="N23" s="93">
        <f t="shared" si="3"/>
        <v>250000</v>
      </c>
      <c r="O23" s="93">
        <f t="shared" si="3"/>
        <v>1084838852</v>
      </c>
      <c r="P23" s="93">
        <f t="shared" si="3"/>
        <v>1227679207</v>
      </c>
      <c r="Q23" s="93">
        <f t="shared" si="3"/>
        <v>11500000</v>
      </c>
      <c r="R23" s="93">
        <f t="shared" si="3"/>
        <v>297476574</v>
      </c>
      <c r="S23" s="93">
        <f t="shared" si="3"/>
        <v>146698177</v>
      </c>
      <c r="T23" s="93">
        <f t="shared" si="3"/>
        <v>56135828</v>
      </c>
      <c r="U23" s="93">
        <f t="shared" si="3"/>
        <v>781907745</v>
      </c>
      <c r="V23" s="93">
        <f t="shared" si="3"/>
        <v>262039234</v>
      </c>
      <c r="W23" s="93">
        <f t="shared" si="3"/>
        <v>40000000</v>
      </c>
      <c r="X23" s="93">
        <f t="shared" si="3"/>
        <v>8000000</v>
      </c>
      <c r="Y23" s="94">
        <f t="shared" si="3"/>
        <v>14978724098</v>
      </c>
      <c r="Z23" s="92">
        <f t="shared" si="3"/>
        <v>6462714004</v>
      </c>
      <c r="AA23" s="93">
        <f t="shared" si="3"/>
        <v>5481346437</v>
      </c>
      <c r="AB23" s="93">
        <f t="shared" si="3"/>
        <v>3033110801</v>
      </c>
      <c r="AC23" s="95">
        <f t="shared" si="3"/>
        <v>14977171242</v>
      </c>
    </row>
    <row r="24" spans="1:29" ht="13.5">
      <c r="A24" s="5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29" ht="13.5">
      <c r="A25" s="52"/>
      <c r="B25" s="127" t="s">
        <v>49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97"/>
      <c r="V25" s="97"/>
      <c r="W25" s="97"/>
      <c r="X25" s="97"/>
      <c r="Y25" s="97"/>
      <c r="Z25" s="97"/>
      <c r="AA25" s="97"/>
      <c r="AB25" s="97"/>
      <c r="AC25" s="97"/>
    </row>
    <row r="26" spans="1:29" ht="12.75">
      <c r="A26" s="5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</row>
    <row r="27" spans="1:29" ht="12.75">
      <c r="A27" s="51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</row>
    <row r="28" spans="1:29" ht="12.75">
      <c r="A28" s="5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29" ht="12.75">
      <c r="A29" s="51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ht="12.75">
      <c r="A30" s="51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ht="12.75">
      <c r="A31" s="51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ht="12.75">
      <c r="A32" s="51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1:29" ht="12.75">
      <c r="A33" s="5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12.75">
      <c r="A34" s="5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ht="12.75">
      <c r="A35" s="5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2.75">
      <c r="A36" s="5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2.75">
      <c r="A37" s="51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2.75">
      <c r="A38" s="5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2.75">
      <c r="A39" s="51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.75">
      <c r="A40" s="51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5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2.75">
      <c r="A42" s="51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2.75">
      <c r="A43" s="51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25:T25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591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570</v>
      </c>
      <c r="B9" s="78" t="s">
        <v>57</v>
      </c>
      <c r="C9" s="79" t="s">
        <v>58</v>
      </c>
      <c r="D9" s="80">
        <v>1769316000</v>
      </c>
      <c r="E9" s="81">
        <v>76309000</v>
      </c>
      <c r="F9" s="81">
        <v>633386000</v>
      </c>
      <c r="G9" s="81">
        <v>408109000</v>
      </c>
      <c r="H9" s="81">
        <v>343395000</v>
      </c>
      <c r="I9" s="81">
        <v>125970000</v>
      </c>
      <c r="J9" s="81">
        <v>0</v>
      </c>
      <c r="K9" s="81">
        <v>19713000</v>
      </c>
      <c r="L9" s="81">
        <v>10850000</v>
      </c>
      <c r="M9" s="81">
        <v>479125000</v>
      </c>
      <c r="N9" s="81">
        <v>24000000</v>
      </c>
      <c r="O9" s="81">
        <v>23561000</v>
      </c>
      <c r="P9" s="81">
        <v>936423000</v>
      </c>
      <c r="Q9" s="81">
        <v>0</v>
      </c>
      <c r="R9" s="81">
        <v>83122000</v>
      </c>
      <c r="S9" s="81">
        <v>49313000</v>
      </c>
      <c r="T9" s="81">
        <v>38288000</v>
      </c>
      <c r="U9" s="81">
        <v>116241000</v>
      </c>
      <c r="V9" s="81">
        <v>443313000</v>
      </c>
      <c r="W9" s="81">
        <v>2958000</v>
      </c>
      <c r="X9" s="81">
        <v>0</v>
      </c>
      <c r="Y9" s="82">
        <v>5583392000</v>
      </c>
      <c r="Z9" s="80">
        <v>3675520000</v>
      </c>
      <c r="AA9" s="81">
        <v>1000000000</v>
      </c>
      <c r="AB9" s="81">
        <v>907872000</v>
      </c>
      <c r="AC9" s="83">
        <v>5583392000</v>
      </c>
    </row>
    <row r="10" spans="1:29" ht="12.75">
      <c r="A10" s="49"/>
      <c r="B10" s="84" t="s">
        <v>571</v>
      </c>
      <c r="C10" s="85"/>
      <c r="D10" s="86">
        <f aca="true" t="shared" si="0" ref="D10:AC10">D9</f>
        <v>1769316000</v>
      </c>
      <c r="E10" s="87">
        <f t="shared" si="0"/>
        <v>76309000</v>
      </c>
      <c r="F10" s="87">
        <f t="shared" si="0"/>
        <v>633386000</v>
      </c>
      <c r="G10" s="87">
        <f t="shared" si="0"/>
        <v>408109000</v>
      </c>
      <c r="H10" s="87">
        <f t="shared" si="0"/>
        <v>343395000</v>
      </c>
      <c r="I10" s="87">
        <f t="shared" si="0"/>
        <v>125970000</v>
      </c>
      <c r="J10" s="87">
        <f t="shared" si="0"/>
        <v>0</v>
      </c>
      <c r="K10" s="87">
        <f t="shared" si="0"/>
        <v>19713000</v>
      </c>
      <c r="L10" s="87">
        <f t="shared" si="0"/>
        <v>10850000</v>
      </c>
      <c r="M10" s="87">
        <f t="shared" si="0"/>
        <v>479125000</v>
      </c>
      <c r="N10" s="87">
        <f t="shared" si="0"/>
        <v>24000000</v>
      </c>
      <c r="O10" s="87">
        <f t="shared" si="0"/>
        <v>23561000</v>
      </c>
      <c r="P10" s="87">
        <f t="shared" si="0"/>
        <v>936423000</v>
      </c>
      <c r="Q10" s="87">
        <f t="shared" si="0"/>
        <v>0</v>
      </c>
      <c r="R10" s="87">
        <f t="shared" si="0"/>
        <v>83122000</v>
      </c>
      <c r="S10" s="87">
        <f t="shared" si="0"/>
        <v>49313000</v>
      </c>
      <c r="T10" s="87">
        <f t="shared" si="0"/>
        <v>38288000</v>
      </c>
      <c r="U10" s="87">
        <f t="shared" si="0"/>
        <v>116241000</v>
      </c>
      <c r="V10" s="87">
        <f t="shared" si="0"/>
        <v>443313000</v>
      </c>
      <c r="W10" s="87">
        <f t="shared" si="0"/>
        <v>2958000</v>
      </c>
      <c r="X10" s="87">
        <f t="shared" si="0"/>
        <v>0</v>
      </c>
      <c r="Y10" s="88">
        <f t="shared" si="0"/>
        <v>5583392000</v>
      </c>
      <c r="Z10" s="86">
        <f t="shared" si="0"/>
        <v>3675520000</v>
      </c>
      <c r="AA10" s="87">
        <f t="shared" si="0"/>
        <v>1000000000</v>
      </c>
      <c r="AB10" s="87">
        <f t="shared" si="0"/>
        <v>907872000</v>
      </c>
      <c r="AC10" s="89">
        <f t="shared" si="0"/>
        <v>5583392000</v>
      </c>
    </row>
    <row r="11" spans="1:29" ht="13.5">
      <c r="A11" s="48" t="s">
        <v>572</v>
      </c>
      <c r="B11" s="78" t="s">
        <v>212</v>
      </c>
      <c r="C11" s="79" t="s">
        <v>213</v>
      </c>
      <c r="D11" s="80">
        <v>16865554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11742656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2">
        <v>28608210</v>
      </c>
      <c r="Z11" s="80">
        <v>28608210</v>
      </c>
      <c r="AA11" s="81">
        <v>0</v>
      </c>
      <c r="AB11" s="81">
        <v>0</v>
      </c>
      <c r="AC11" s="83">
        <v>28608210</v>
      </c>
    </row>
    <row r="12" spans="1:29" ht="13.5">
      <c r="A12" s="48" t="s">
        <v>572</v>
      </c>
      <c r="B12" s="78" t="s">
        <v>214</v>
      </c>
      <c r="C12" s="79" t="s">
        <v>215</v>
      </c>
      <c r="D12" s="80">
        <v>98418642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915920</v>
      </c>
      <c r="N12" s="81">
        <v>0</v>
      </c>
      <c r="O12" s="81">
        <v>0</v>
      </c>
      <c r="P12" s="81">
        <v>4087293</v>
      </c>
      <c r="Q12" s="81">
        <v>0</v>
      </c>
      <c r="R12" s="81">
        <v>572450</v>
      </c>
      <c r="S12" s="81">
        <v>1236492</v>
      </c>
      <c r="T12" s="81">
        <v>858675</v>
      </c>
      <c r="U12" s="81">
        <v>2805005</v>
      </c>
      <c r="V12" s="81">
        <v>7384605</v>
      </c>
      <c r="W12" s="81">
        <v>0</v>
      </c>
      <c r="X12" s="81">
        <v>0</v>
      </c>
      <c r="Y12" s="82">
        <v>116279082</v>
      </c>
      <c r="Z12" s="80">
        <v>61319317</v>
      </c>
      <c r="AA12" s="81">
        <v>0</v>
      </c>
      <c r="AB12" s="81">
        <v>54959765</v>
      </c>
      <c r="AC12" s="83">
        <v>116279082</v>
      </c>
    </row>
    <row r="13" spans="1:29" ht="13.5">
      <c r="A13" s="48" t="s">
        <v>572</v>
      </c>
      <c r="B13" s="78" t="s">
        <v>216</v>
      </c>
      <c r="C13" s="79" t="s">
        <v>217</v>
      </c>
      <c r="D13" s="80">
        <v>18714132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24560088</v>
      </c>
      <c r="N13" s="81">
        <v>0</v>
      </c>
      <c r="O13" s="81">
        <v>0</v>
      </c>
      <c r="P13" s="81">
        <v>7362156</v>
      </c>
      <c r="Q13" s="81">
        <v>0</v>
      </c>
      <c r="R13" s="81">
        <v>1566408</v>
      </c>
      <c r="S13" s="81">
        <v>555468</v>
      </c>
      <c r="T13" s="81">
        <v>3466044</v>
      </c>
      <c r="U13" s="81">
        <v>5737896</v>
      </c>
      <c r="V13" s="81">
        <v>499908</v>
      </c>
      <c r="W13" s="81">
        <v>0</v>
      </c>
      <c r="X13" s="81">
        <v>0</v>
      </c>
      <c r="Y13" s="82">
        <v>62462100</v>
      </c>
      <c r="Z13" s="80">
        <v>24491964</v>
      </c>
      <c r="AA13" s="81">
        <v>0</v>
      </c>
      <c r="AB13" s="81">
        <v>37970136</v>
      </c>
      <c r="AC13" s="83">
        <v>62462100</v>
      </c>
    </row>
    <row r="14" spans="1:29" ht="13.5">
      <c r="A14" s="48" t="s">
        <v>572</v>
      </c>
      <c r="B14" s="78" t="s">
        <v>218</v>
      </c>
      <c r="C14" s="79" t="s">
        <v>219</v>
      </c>
      <c r="D14" s="80">
        <v>23204995</v>
      </c>
      <c r="E14" s="81">
        <v>2974994</v>
      </c>
      <c r="F14" s="81">
        <v>9604989</v>
      </c>
      <c r="G14" s="81">
        <v>0</v>
      </c>
      <c r="H14" s="81">
        <v>0</v>
      </c>
      <c r="I14" s="81">
        <v>0</v>
      </c>
      <c r="J14" s="81">
        <v>0</v>
      </c>
      <c r="K14" s="81">
        <v>679998</v>
      </c>
      <c r="L14" s="81">
        <v>0</v>
      </c>
      <c r="M14" s="81">
        <v>7395003</v>
      </c>
      <c r="N14" s="81">
        <v>0</v>
      </c>
      <c r="O14" s="81">
        <v>0</v>
      </c>
      <c r="P14" s="81">
        <v>6800002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50659981</v>
      </c>
      <c r="Z14" s="80">
        <v>38504995</v>
      </c>
      <c r="AA14" s="81">
        <v>424982</v>
      </c>
      <c r="AB14" s="81">
        <v>8754999</v>
      </c>
      <c r="AC14" s="83">
        <v>47684976</v>
      </c>
    </row>
    <row r="15" spans="1:29" ht="13.5">
      <c r="A15" s="48" t="s">
        <v>573</v>
      </c>
      <c r="B15" s="78" t="s">
        <v>503</v>
      </c>
      <c r="C15" s="79" t="s">
        <v>504</v>
      </c>
      <c r="D15" s="80">
        <v>0</v>
      </c>
      <c r="E15" s="81">
        <v>0</v>
      </c>
      <c r="F15" s="81">
        <v>0</v>
      </c>
      <c r="G15" s="81">
        <v>164447185</v>
      </c>
      <c r="H15" s="81">
        <v>51650989</v>
      </c>
      <c r="I15" s="81">
        <v>0</v>
      </c>
      <c r="J15" s="81">
        <v>0</v>
      </c>
      <c r="K15" s="81">
        <v>0</v>
      </c>
      <c r="L15" s="81">
        <v>1984500</v>
      </c>
      <c r="M15" s="81">
        <v>0</v>
      </c>
      <c r="N15" s="81">
        <v>0</v>
      </c>
      <c r="O15" s="81">
        <v>0</v>
      </c>
      <c r="P15" s="81">
        <v>24255000</v>
      </c>
      <c r="Q15" s="81">
        <v>0</v>
      </c>
      <c r="R15" s="81">
        <v>0</v>
      </c>
      <c r="S15" s="81">
        <v>11025000</v>
      </c>
      <c r="T15" s="81">
        <v>0</v>
      </c>
      <c r="U15" s="81">
        <v>14332500</v>
      </c>
      <c r="V15" s="81">
        <v>5512500</v>
      </c>
      <c r="W15" s="81">
        <v>0</v>
      </c>
      <c r="X15" s="81">
        <v>0</v>
      </c>
      <c r="Y15" s="82">
        <v>273207674</v>
      </c>
      <c r="Z15" s="80">
        <v>222128849</v>
      </c>
      <c r="AA15" s="81">
        <v>0</v>
      </c>
      <c r="AB15" s="81">
        <v>48873825</v>
      </c>
      <c r="AC15" s="83">
        <v>271002674</v>
      </c>
    </row>
    <row r="16" spans="1:29" ht="12.75">
      <c r="A16" s="49"/>
      <c r="B16" s="84" t="s">
        <v>592</v>
      </c>
      <c r="C16" s="85"/>
      <c r="D16" s="86">
        <f aca="true" t="shared" si="1" ref="D16:AC16">SUM(D11:D15)</f>
        <v>157203323</v>
      </c>
      <c r="E16" s="87">
        <f t="shared" si="1"/>
        <v>2974994</v>
      </c>
      <c r="F16" s="87">
        <f t="shared" si="1"/>
        <v>9604989</v>
      </c>
      <c r="G16" s="87">
        <f t="shared" si="1"/>
        <v>164447185</v>
      </c>
      <c r="H16" s="87">
        <f t="shared" si="1"/>
        <v>51650989</v>
      </c>
      <c r="I16" s="87">
        <f t="shared" si="1"/>
        <v>0</v>
      </c>
      <c r="J16" s="87">
        <f t="shared" si="1"/>
        <v>0</v>
      </c>
      <c r="K16" s="87">
        <f t="shared" si="1"/>
        <v>679998</v>
      </c>
      <c r="L16" s="87">
        <f t="shared" si="1"/>
        <v>1984500</v>
      </c>
      <c r="M16" s="87">
        <f t="shared" si="1"/>
        <v>44613667</v>
      </c>
      <c r="N16" s="87">
        <f t="shared" si="1"/>
        <v>0</v>
      </c>
      <c r="O16" s="87">
        <f t="shared" si="1"/>
        <v>0</v>
      </c>
      <c r="P16" s="87">
        <f t="shared" si="1"/>
        <v>42504451</v>
      </c>
      <c r="Q16" s="87">
        <f t="shared" si="1"/>
        <v>0</v>
      </c>
      <c r="R16" s="87">
        <f t="shared" si="1"/>
        <v>2138858</v>
      </c>
      <c r="S16" s="87">
        <f t="shared" si="1"/>
        <v>12816960</v>
      </c>
      <c r="T16" s="87">
        <f t="shared" si="1"/>
        <v>4324719</v>
      </c>
      <c r="U16" s="87">
        <f t="shared" si="1"/>
        <v>22875401</v>
      </c>
      <c r="V16" s="87">
        <f t="shared" si="1"/>
        <v>13397013</v>
      </c>
      <c r="W16" s="87">
        <f t="shared" si="1"/>
        <v>0</v>
      </c>
      <c r="X16" s="87">
        <f t="shared" si="1"/>
        <v>0</v>
      </c>
      <c r="Y16" s="88">
        <f t="shared" si="1"/>
        <v>531217047</v>
      </c>
      <c r="Z16" s="86">
        <f t="shared" si="1"/>
        <v>375053335</v>
      </c>
      <c r="AA16" s="87">
        <f t="shared" si="1"/>
        <v>424982</v>
      </c>
      <c r="AB16" s="87">
        <f t="shared" si="1"/>
        <v>150558725</v>
      </c>
      <c r="AC16" s="89">
        <f t="shared" si="1"/>
        <v>526037042</v>
      </c>
    </row>
    <row r="17" spans="1:29" ht="13.5">
      <c r="A17" s="48" t="s">
        <v>572</v>
      </c>
      <c r="B17" s="78" t="s">
        <v>220</v>
      </c>
      <c r="C17" s="79" t="s">
        <v>221</v>
      </c>
      <c r="D17" s="80">
        <v>26997861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2696640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2">
        <v>29694501</v>
      </c>
      <c r="Z17" s="80">
        <v>29020341</v>
      </c>
      <c r="AA17" s="81">
        <v>0</v>
      </c>
      <c r="AB17" s="81">
        <v>0</v>
      </c>
      <c r="AC17" s="83">
        <v>29020341</v>
      </c>
    </row>
    <row r="18" spans="1:29" ht="13.5">
      <c r="A18" s="48" t="s">
        <v>572</v>
      </c>
      <c r="B18" s="78" t="s">
        <v>222</v>
      </c>
      <c r="C18" s="79" t="s">
        <v>223</v>
      </c>
      <c r="D18" s="80">
        <v>18025200</v>
      </c>
      <c r="E18" s="81">
        <v>5000000</v>
      </c>
      <c r="F18" s="81">
        <v>3426935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5225000</v>
      </c>
      <c r="P18" s="81">
        <v>0</v>
      </c>
      <c r="Q18" s="81">
        <v>0</v>
      </c>
      <c r="R18" s="81">
        <v>0</v>
      </c>
      <c r="S18" s="81">
        <v>0</v>
      </c>
      <c r="T18" s="81">
        <v>1657824</v>
      </c>
      <c r="U18" s="81">
        <v>0</v>
      </c>
      <c r="V18" s="81">
        <v>0</v>
      </c>
      <c r="W18" s="81">
        <v>0</v>
      </c>
      <c r="X18" s="81">
        <v>0</v>
      </c>
      <c r="Y18" s="82">
        <v>33334959</v>
      </c>
      <c r="Z18" s="80">
        <v>24525200</v>
      </c>
      <c r="AA18" s="81">
        <v>0</v>
      </c>
      <c r="AB18" s="81">
        <v>8809759</v>
      </c>
      <c r="AC18" s="83">
        <v>33334959</v>
      </c>
    </row>
    <row r="19" spans="1:29" ht="13.5">
      <c r="A19" s="48" t="s">
        <v>572</v>
      </c>
      <c r="B19" s="78" t="s">
        <v>224</v>
      </c>
      <c r="C19" s="79" t="s">
        <v>225</v>
      </c>
      <c r="D19" s="80">
        <v>-2963952</v>
      </c>
      <c r="E19" s="81">
        <v>0</v>
      </c>
      <c r="F19" s="81">
        <v>9065521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2">
        <v>6101569</v>
      </c>
      <c r="Z19" s="80">
        <v>9000000</v>
      </c>
      <c r="AA19" s="81">
        <v>0</v>
      </c>
      <c r="AB19" s="81">
        <v>0</v>
      </c>
      <c r="AC19" s="83">
        <v>9000000</v>
      </c>
    </row>
    <row r="20" spans="1:29" ht="13.5">
      <c r="A20" s="48" t="s">
        <v>572</v>
      </c>
      <c r="B20" s="78" t="s">
        <v>226</v>
      </c>
      <c r="C20" s="79" t="s">
        <v>227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61798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61798</v>
      </c>
      <c r="Z20" s="80">
        <v>0</v>
      </c>
      <c r="AA20" s="81">
        <v>0</v>
      </c>
      <c r="AB20" s="81">
        <v>61798</v>
      </c>
      <c r="AC20" s="83">
        <v>61798</v>
      </c>
    </row>
    <row r="21" spans="1:29" ht="13.5">
      <c r="A21" s="48" t="s">
        <v>572</v>
      </c>
      <c r="B21" s="78" t="s">
        <v>74</v>
      </c>
      <c r="C21" s="79" t="s">
        <v>75</v>
      </c>
      <c r="D21" s="80">
        <v>111927164</v>
      </c>
      <c r="E21" s="81">
        <v>0</v>
      </c>
      <c r="F21" s="81">
        <v>28540000</v>
      </c>
      <c r="G21" s="81">
        <v>79922151</v>
      </c>
      <c r="H21" s="81">
        <v>63782125</v>
      </c>
      <c r="I21" s="81">
        <v>13480000</v>
      </c>
      <c r="J21" s="81">
        <v>3434400</v>
      </c>
      <c r="K21" s="81">
        <v>0</v>
      </c>
      <c r="L21" s="81">
        <v>0</v>
      </c>
      <c r="M21" s="81">
        <v>48438000</v>
      </c>
      <c r="N21" s="81">
        <v>0</v>
      </c>
      <c r="O21" s="81">
        <v>0</v>
      </c>
      <c r="P21" s="81">
        <v>310887562</v>
      </c>
      <c r="Q21" s="81">
        <v>0</v>
      </c>
      <c r="R21" s="81">
        <v>17000000</v>
      </c>
      <c r="S21" s="81">
        <v>3000000</v>
      </c>
      <c r="T21" s="81">
        <v>250000</v>
      </c>
      <c r="U21" s="81">
        <v>3500000</v>
      </c>
      <c r="V21" s="81">
        <v>8400000</v>
      </c>
      <c r="W21" s="81">
        <v>0</v>
      </c>
      <c r="X21" s="81">
        <v>0</v>
      </c>
      <c r="Y21" s="82">
        <v>692561402</v>
      </c>
      <c r="Z21" s="80">
        <v>627411402</v>
      </c>
      <c r="AA21" s="81">
        <v>0</v>
      </c>
      <c r="AB21" s="81">
        <v>65150000</v>
      </c>
      <c r="AC21" s="83">
        <v>692561402</v>
      </c>
    </row>
    <row r="22" spans="1:29" ht="13.5">
      <c r="A22" s="48" t="s">
        <v>572</v>
      </c>
      <c r="B22" s="78" t="s">
        <v>228</v>
      </c>
      <c r="C22" s="79" t="s">
        <v>229</v>
      </c>
      <c r="D22" s="80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17781000</v>
      </c>
      <c r="N22" s="81">
        <v>0</v>
      </c>
      <c r="O22" s="81">
        <v>0</v>
      </c>
      <c r="P22" s="81">
        <v>5000000</v>
      </c>
      <c r="Q22" s="81">
        <v>0</v>
      </c>
      <c r="R22" s="81">
        <v>0</v>
      </c>
      <c r="S22" s="81">
        <v>400000</v>
      </c>
      <c r="T22" s="81">
        <v>1200000</v>
      </c>
      <c r="U22" s="81">
        <v>0</v>
      </c>
      <c r="V22" s="81">
        <v>0</v>
      </c>
      <c r="W22" s="81">
        <v>0</v>
      </c>
      <c r="X22" s="81">
        <v>0</v>
      </c>
      <c r="Y22" s="82">
        <v>24381000</v>
      </c>
      <c r="Z22" s="80">
        <v>17781000</v>
      </c>
      <c r="AA22" s="81">
        <v>0</v>
      </c>
      <c r="AB22" s="81">
        <v>6600000</v>
      </c>
      <c r="AC22" s="83">
        <v>24381000</v>
      </c>
    </row>
    <row r="23" spans="1:29" ht="13.5">
      <c r="A23" s="48" t="s">
        <v>572</v>
      </c>
      <c r="B23" s="78" t="s">
        <v>230</v>
      </c>
      <c r="C23" s="79" t="s">
        <v>231</v>
      </c>
      <c r="D23" s="80">
        <v>23716061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10497499</v>
      </c>
      <c r="N23" s="81">
        <v>0</v>
      </c>
      <c r="O23" s="81">
        <v>0</v>
      </c>
      <c r="P23" s="81">
        <v>422621</v>
      </c>
      <c r="Q23" s="81">
        <v>0</v>
      </c>
      <c r="R23" s="81">
        <v>0</v>
      </c>
      <c r="S23" s="81">
        <v>486890</v>
      </c>
      <c r="T23" s="81">
        <v>625315</v>
      </c>
      <c r="U23" s="81">
        <v>1058008</v>
      </c>
      <c r="V23" s="81">
        <v>0</v>
      </c>
      <c r="W23" s="81">
        <v>0</v>
      </c>
      <c r="X23" s="81">
        <v>0</v>
      </c>
      <c r="Y23" s="82">
        <v>36806394</v>
      </c>
      <c r="Z23" s="80">
        <v>28221661</v>
      </c>
      <c r="AA23" s="81">
        <v>0</v>
      </c>
      <c r="AB23" s="81">
        <v>8508145</v>
      </c>
      <c r="AC23" s="83">
        <v>36729806</v>
      </c>
    </row>
    <row r="24" spans="1:29" ht="13.5">
      <c r="A24" s="48" t="s">
        <v>573</v>
      </c>
      <c r="B24" s="78" t="s">
        <v>505</v>
      </c>
      <c r="C24" s="79" t="s">
        <v>506</v>
      </c>
      <c r="D24" s="80">
        <v>0</v>
      </c>
      <c r="E24" s="81">
        <v>0</v>
      </c>
      <c r="F24" s="81">
        <v>0</v>
      </c>
      <c r="G24" s="81">
        <v>242657949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2">
        <v>242657949</v>
      </c>
      <c r="Z24" s="80">
        <v>242657949</v>
      </c>
      <c r="AA24" s="81">
        <v>0</v>
      </c>
      <c r="AB24" s="81">
        <v>0</v>
      </c>
      <c r="AC24" s="83">
        <v>242657949</v>
      </c>
    </row>
    <row r="25" spans="1:29" ht="12.75">
      <c r="A25" s="49"/>
      <c r="B25" s="84" t="s">
        <v>593</v>
      </c>
      <c r="C25" s="85"/>
      <c r="D25" s="86">
        <f aca="true" t="shared" si="2" ref="D25:AC25">SUM(D17:D24)</f>
        <v>177702334</v>
      </c>
      <c r="E25" s="87">
        <f t="shared" si="2"/>
        <v>5000000</v>
      </c>
      <c r="F25" s="87">
        <f t="shared" si="2"/>
        <v>41032456</v>
      </c>
      <c r="G25" s="87">
        <f t="shared" si="2"/>
        <v>322580100</v>
      </c>
      <c r="H25" s="87">
        <f t="shared" si="2"/>
        <v>63782125</v>
      </c>
      <c r="I25" s="87">
        <f t="shared" si="2"/>
        <v>13480000</v>
      </c>
      <c r="J25" s="87">
        <f t="shared" si="2"/>
        <v>3434400</v>
      </c>
      <c r="K25" s="87">
        <f t="shared" si="2"/>
        <v>0</v>
      </c>
      <c r="L25" s="87">
        <f t="shared" si="2"/>
        <v>0</v>
      </c>
      <c r="M25" s="87">
        <f t="shared" si="2"/>
        <v>79474937</v>
      </c>
      <c r="N25" s="87">
        <f t="shared" si="2"/>
        <v>0</v>
      </c>
      <c r="O25" s="87">
        <f t="shared" si="2"/>
        <v>5225000</v>
      </c>
      <c r="P25" s="87">
        <f t="shared" si="2"/>
        <v>316310183</v>
      </c>
      <c r="Q25" s="87">
        <f t="shared" si="2"/>
        <v>0</v>
      </c>
      <c r="R25" s="87">
        <f t="shared" si="2"/>
        <v>17000000</v>
      </c>
      <c r="S25" s="87">
        <f t="shared" si="2"/>
        <v>3886890</v>
      </c>
      <c r="T25" s="87">
        <f t="shared" si="2"/>
        <v>3733139</v>
      </c>
      <c r="U25" s="87">
        <f t="shared" si="2"/>
        <v>4558008</v>
      </c>
      <c r="V25" s="87">
        <f t="shared" si="2"/>
        <v>8400000</v>
      </c>
      <c r="W25" s="87">
        <f t="shared" si="2"/>
        <v>0</v>
      </c>
      <c r="X25" s="87">
        <f t="shared" si="2"/>
        <v>0</v>
      </c>
      <c r="Y25" s="88">
        <f t="shared" si="2"/>
        <v>1065599572</v>
      </c>
      <c r="Z25" s="86">
        <f t="shared" si="2"/>
        <v>978617553</v>
      </c>
      <c r="AA25" s="87">
        <f t="shared" si="2"/>
        <v>0</v>
      </c>
      <c r="AB25" s="87">
        <f t="shared" si="2"/>
        <v>89129702</v>
      </c>
      <c r="AC25" s="89">
        <f t="shared" si="2"/>
        <v>1067747255</v>
      </c>
    </row>
    <row r="26" spans="1:29" ht="13.5">
      <c r="A26" s="48" t="s">
        <v>572</v>
      </c>
      <c r="B26" s="78" t="s">
        <v>232</v>
      </c>
      <c r="C26" s="79" t="s">
        <v>233</v>
      </c>
      <c r="D26" s="80">
        <v>31891000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2">
        <v>31891000</v>
      </c>
      <c r="Z26" s="80">
        <v>31891000</v>
      </c>
      <c r="AA26" s="81">
        <v>0</v>
      </c>
      <c r="AB26" s="81">
        <v>0</v>
      </c>
      <c r="AC26" s="83">
        <v>31891000</v>
      </c>
    </row>
    <row r="27" spans="1:29" ht="13.5">
      <c r="A27" s="48" t="s">
        <v>572</v>
      </c>
      <c r="B27" s="78" t="s">
        <v>234</v>
      </c>
      <c r="C27" s="79" t="s">
        <v>235</v>
      </c>
      <c r="D27" s="80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2">
        <v>0</v>
      </c>
      <c r="Z27" s="80">
        <v>0</v>
      </c>
      <c r="AA27" s="81">
        <v>0</v>
      </c>
      <c r="AB27" s="81">
        <v>0</v>
      </c>
      <c r="AC27" s="83">
        <v>0</v>
      </c>
    </row>
    <row r="28" spans="1:29" ht="13.5">
      <c r="A28" s="48" t="s">
        <v>572</v>
      </c>
      <c r="B28" s="78" t="s">
        <v>236</v>
      </c>
      <c r="C28" s="79" t="s">
        <v>237</v>
      </c>
      <c r="D28" s="80">
        <v>70407996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8000004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594996</v>
      </c>
      <c r="U28" s="81">
        <v>0</v>
      </c>
      <c r="V28" s="81">
        <v>0</v>
      </c>
      <c r="W28" s="81">
        <v>0</v>
      </c>
      <c r="X28" s="81">
        <v>0</v>
      </c>
      <c r="Y28" s="82">
        <v>79002996</v>
      </c>
      <c r="Z28" s="80">
        <v>79002996</v>
      </c>
      <c r="AA28" s="81">
        <v>0</v>
      </c>
      <c r="AB28" s="81">
        <v>0</v>
      </c>
      <c r="AC28" s="83">
        <v>79002996</v>
      </c>
    </row>
    <row r="29" spans="1:29" ht="13.5">
      <c r="A29" s="48" t="s">
        <v>573</v>
      </c>
      <c r="B29" s="78" t="s">
        <v>507</v>
      </c>
      <c r="C29" s="79" t="s">
        <v>508</v>
      </c>
      <c r="D29" s="80">
        <v>0</v>
      </c>
      <c r="E29" s="81">
        <v>0</v>
      </c>
      <c r="F29" s="81">
        <v>0</v>
      </c>
      <c r="G29" s="81">
        <v>230800000</v>
      </c>
      <c r="H29" s="81">
        <v>206489000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2">
        <v>437289000</v>
      </c>
      <c r="Z29" s="80">
        <v>230800000</v>
      </c>
      <c r="AA29" s="81">
        <v>0</v>
      </c>
      <c r="AB29" s="81">
        <v>0</v>
      </c>
      <c r="AC29" s="83">
        <v>230800000</v>
      </c>
    </row>
    <row r="30" spans="1:29" ht="12.75">
      <c r="A30" s="49"/>
      <c r="B30" s="84" t="s">
        <v>594</v>
      </c>
      <c r="C30" s="85"/>
      <c r="D30" s="86">
        <f aca="true" t="shared" si="3" ref="D30:AC30">SUM(D26:D29)</f>
        <v>102298996</v>
      </c>
      <c r="E30" s="87">
        <f t="shared" si="3"/>
        <v>0</v>
      </c>
      <c r="F30" s="87">
        <f t="shared" si="3"/>
        <v>0</v>
      </c>
      <c r="G30" s="87">
        <f t="shared" si="3"/>
        <v>230800000</v>
      </c>
      <c r="H30" s="87">
        <f t="shared" si="3"/>
        <v>206489000</v>
      </c>
      <c r="I30" s="87">
        <f t="shared" si="3"/>
        <v>0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7">
        <f t="shared" si="3"/>
        <v>8000004</v>
      </c>
      <c r="N30" s="87">
        <f t="shared" si="3"/>
        <v>0</v>
      </c>
      <c r="O30" s="87">
        <f t="shared" si="3"/>
        <v>0</v>
      </c>
      <c r="P30" s="87">
        <f t="shared" si="3"/>
        <v>0</v>
      </c>
      <c r="Q30" s="87">
        <f t="shared" si="3"/>
        <v>0</v>
      </c>
      <c r="R30" s="87">
        <f t="shared" si="3"/>
        <v>0</v>
      </c>
      <c r="S30" s="87">
        <f t="shared" si="3"/>
        <v>0</v>
      </c>
      <c r="T30" s="87">
        <f t="shared" si="3"/>
        <v>594996</v>
      </c>
      <c r="U30" s="87">
        <f t="shared" si="3"/>
        <v>0</v>
      </c>
      <c r="V30" s="87">
        <f t="shared" si="3"/>
        <v>0</v>
      </c>
      <c r="W30" s="87">
        <f t="shared" si="3"/>
        <v>0</v>
      </c>
      <c r="X30" s="87">
        <f t="shared" si="3"/>
        <v>0</v>
      </c>
      <c r="Y30" s="88">
        <f t="shared" si="3"/>
        <v>548182996</v>
      </c>
      <c r="Z30" s="86">
        <f t="shared" si="3"/>
        <v>341693996</v>
      </c>
      <c r="AA30" s="87">
        <f t="shared" si="3"/>
        <v>0</v>
      </c>
      <c r="AB30" s="87">
        <f t="shared" si="3"/>
        <v>0</v>
      </c>
      <c r="AC30" s="89">
        <f t="shared" si="3"/>
        <v>341693996</v>
      </c>
    </row>
    <row r="31" spans="1:29" ht="13.5">
      <c r="A31" s="48" t="s">
        <v>572</v>
      </c>
      <c r="B31" s="78" t="s">
        <v>238</v>
      </c>
      <c r="C31" s="79" t="s">
        <v>239</v>
      </c>
      <c r="D31" s="80">
        <v>19213000</v>
      </c>
      <c r="E31" s="81">
        <v>0</v>
      </c>
      <c r="F31" s="81">
        <v>8100000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1400000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101000</v>
      </c>
      <c r="T31" s="81">
        <v>43500</v>
      </c>
      <c r="U31" s="81">
        <v>7651000</v>
      </c>
      <c r="V31" s="81">
        <v>2270000</v>
      </c>
      <c r="W31" s="81">
        <v>0</v>
      </c>
      <c r="X31" s="81">
        <v>0</v>
      </c>
      <c r="Y31" s="82">
        <v>38778500</v>
      </c>
      <c r="Z31" s="80">
        <v>16713000</v>
      </c>
      <c r="AA31" s="81">
        <v>0</v>
      </c>
      <c r="AB31" s="81">
        <v>22065500</v>
      </c>
      <c r="AC31" s="83">
        <v>38778500</v>
      </c>
    </row>
    <row r="32" spans="1:29" ht="13.5">
      <c r="A32" s="48" t="s">
        <v>572</v>
      </c>
      <c r="B32" s="78" t="s">
        <v>240</v>
      </c>
      <c r="C32" s="79" t="s">
        <v>241</v>
      </c>
      <c r="D32" s="80">
        <v>22127303</v>
      </c>
      <c r="E32" s="81">
        <v>2354191</v>
      </c>
      <c r="F32" s="81">
        <v>15353044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3237827</v>
      </c>
      <c r="N32" s="81">
        <v>0</v>
      </c>
      <c r="O32" s="81">
        <v>0</v>
      </c>
      <c r="P32" s="81">
        <v>78262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1</v>
      </c>
      <c r="W32" s="81">
        <v>0</v>
      </c>
      <c r="X32" s="81">
        <v>0</v>
      </c>
      <c r="Y32" s="82">
        <v>43150628</v>
      </c>
      <c r="Z32" s="80">
        <v>31592146</v>
      </c>
      <c r="AA32" s="81">
        <v>0</v>
      </c>
      <c r="AB32" s="81">
        <v>11558482</v>
      </c>
      <c r="AC32" s="83">
        <v>43150628</v>
      </c>
    </row>
    <row r="33" spans="1:29" ht="13.5">
      <c r="A33" s="48" t="s">
        <v>572</v>
      </c>
      <c r="B33" s="78" t="s">
        <v>242</v>
      </c>
      <c r="C33" s="79" t="s">
        <v>243</v>
      </c>
      <c r="D33" s="80">
        <v>23772084</v>
      </c>
      <c r="E33" s="81">
        <v>0</v>
      </c>
      <c r="F33" s="81">
        <v>7959684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15204300</v>
      </c>
      <c r="N33" s="81">
        <v>0</v>
      </c>
      <c r="O33" s="81">
        <v>0</v>
      </c>
      <c r="P33" s="81">
        <v>1259184</v>
      </c>
      <c r="Q33" s="81">
        <v>0</v>
      </c>
      <c r="R33" s="81">
        <v>0</v>
      </c>
      <c r="S33" s="81">
        <v>122976</v>
      </c>
      <c r="T33" s="81">
        <v>978456</v>
      </c>
      <c r="U33" s="81">
        <v>883980</v>
      </c>
      <c r="V33" s="81">
        <v>3868812</v>
      </c>
      <c r="W33" s="81">
        <v>0</v>
      </c>
      <c r="X33" s="81">
        <v>0</v>
      </c>
      <c r="Y33" s="82">
        <v>54049476</v>
      </c>
      <c r="Z33" s="80">
        <v>44193996</v>
      </c>
      <c r="AA33" s="81">
        <v>0</v>
      </c>
      <c r="AB33" s="81">
        <v>9855480</v>
      </c>
      <c r="AC33" s="83">
        <v>54049476</v>
      </c>
    </row>
    <row r="34" spans="1:29" ht="13.5">
      <c r="A34" s="48" t="s">
        <v>572</v>
      </c>
      <c r="B34" s="78" t="s">
        <v>244</v>
      </c>
      <c r="C34" s="79" t="s">
        <v>245</v>
      </c>
      <c r="D34" s="80">
        <v>0</v>
      </c>
      <c r="E34" s="81">
        <v>0</v>
      </c>
      <c r="F34" s="81">
        <v>34932939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437646</v>
      </c>
      <c r="V34" s="81">
        <v>0</v>
      </c>
      <c r="W34" s="81">
        <v>0</v>
      </c>
      <c r="X34" s="81">
        <v>0</v>
      </c>
      <c r="Y34" s="82">
        <v>35370585</v>
      </c>
      <c r="Z34" s="80">
        <v>33620000</v>
      </c>
      <c r="AA34" s="81">
        <v>0</v>
      </c>
      <c r="AB34" s="81">
        <v>1750585</v>
      </c>
      <c r="AC34" s="83">
        <v>35370585</v>
      </c>
    </row>
    <row r="35" spans="1:29" ht="13.5">
      <c r="A35" s="48" t="s">
        <v>573</v>
      </c>
      <c r="B35" s="78" t="s">
        <v>509</v>
      </c>
      <c r="C35" s="79" t="s">
        <v>510</v>
      </c>
      <c r="D35" s="80">
        <v>0</v>
      </c>
      <c r="E35" s="81">
        <v>0</v>
      </c>
      <c r="F35" s="81">
        <v>0</v>
      </c>
      <c r="G35" s="81">
        <v>97188232</v>
      </c>
      <c r="H35" s="81">
        <v>53498250</v>
      </c>
      <c r="I35" s="81">
        <v>0</v>
      </c>
      <c r="J35" s="81">
        <v>0</v>
      </c>
      <c r="K35" s="81">
        <v>0</v>
      </c>
      <c r="L35" s="81">
        <v>0</v>
      </c>
      <c r="M35" s="81">
        <v>6000000</v>
      </c>
      <c r="N35" s="81">
        <v>0</v>
      </c>
      <c r="O35" s="81">
        <v>0</v>
      </c>
      <c r="P35" s="81">
        <v>0</v>
      </c>
      <c r="Q35" s="81">
        <v>0</v>
      </c>
      <c r="R35" s="81">
        <v>1413512</v>
      </c>
      <c r="S35" s="81">
        <v>1077488</v>
      </c>
      <c r="T35" s="81">
        <v>1151974</v>
      </c>
      <c r="U35" s="81">
        <v>1641174</v>
      </c>
      <c r="V35" s="81">
        <v>3282348</v>
      </c>
      <c r="W35" s="81">
        <v>0</v>
      </c>
      <c r="X35" s="81">
        <v>0</v>
      </c>
      <c r="Y35" s="82">
        <v>165252978</v>
      </c>
      <c r="Z35" s="80">
        <v>154498250</v>
      </c>
      <c r="AA35" s="81">
        <v>0</v>
      </c>
      <c r="AB35" s="81">
        <v>10754728</v>
      </c>
      <c r="AC35" s="83">
        <v>165252978</v>
      </c>
    </row>
    <row r="36" spans="1:29" ht="12.75">
      <c r="A36" s="49"/>
      <c r="B36" s="84" t="s">
        <v>595</v>
      </c>
      <c r="C36" s="85"/>
      <c r="D36" s="86">
        <f aca="true" t="shared" si="4" ref="D36:AC36">SUM(D31:D35)</f>
        <v>65112387</v>
      </c>
      <c r="E36" s="87">
        <f t="shared" si="4"/>
        <v>2354191</v>
      </c>
      <c r="F36" s="87">
        <f t="shared" si="4"/>
        <v>66345667</v>
      </c>
      <c r="G36" s="87">
        <f t="shared" si="4"/>
        <v>97188232</v>
      </c>
      <c r="H36" s="87">
        <f t="shared" si="4"/>
        <v>53498250</v>
      </c>
      <c r="I36" s="87">
        <f t="shared" si="4"/>
        <v>0</v>
      </c>
      <c r="J36" s="87">
        <f t="shared" si="4"/>
        <v>0</v>
      </c>
      <c r="K36" s="87">
        <f t="shared" si="4"/>
        <v>0</v>
      </c>
      <c r="L36" s="87">
        <f t="shared" si="4"/>
        <v>0</v>
      </c>
      <c r="M36" s="87">
        <f t="shared" si="4"/>
        <v>25842127</v>
      </c>
      <c r="N36" s="87">
        <f t="shared" si="4"/>
        <v>0</v>
      </c>
      <c r="O36" s="87">
        <f t="shared" si="4"/>
        <v>0</v>
      </c>
      <c r="P36" s="87">
        <f t="shared" si="4"/>
        <v>1337446</v>
      </c>
      <c r="Q36" s="87">
        <f t="shared" si="4"/>
        <v>0</v>
      </c>
      <c r="R36" s="87">
        <f t="shared" si="4"/>
        <v>1413512</v>
      </c>
      <c r="S36" s="87">
        <f t="shared" si="4"/>
        <v>1301464</v>
      </c>
      <c r="T36" s="87">
        <f t="shared" si="4"/>
        <v>2173930</v>
      </c>
      <c r="U36" s="87">
        <f t="shared" si="4"/>
        <v>10613800</v>
      </c>
      <c r="V36" s="87">
        <f t="shared" si="4"/>
        <v>9421161</v>
      </c>
      <c r="W36" s="87">
        <f t="shared" si="4"/>
        <v>0</v>
      </c>
      <c r="X36" s="87">
        <f t="shared" si="4"/>
        <v>0</v>
      </c>
      <c r="Y36" s="88">
        <f t="shared" si="4"/>
        <v>336602167</v>
      </c>
      <c r="Z36" s="86">
        <f t="shared" si="4"/>
        <v>280617392</v>
      </c>
      <c r="AA36" s="87">
        <f t="shared" si="4"/>
        <v>0</v>
      </c>
      <c r="AB36" s="87">
        <f t="shared" si="4"/>
        <v>55984775</v>
      </c>
      <c r="AC36" s="89">
        <f t="shared" si="4"/>
        <v>336602167</v>
      </c>
    </row>
    <row r="37" spans="1:29" ht="13.5">
      <c r="A37" s="48" t="s">
        <v>572</v>
      </c>
      <c r="B37" s="78" t="s">
        <v>76</v>
      </c>
      <c r="C37" s="79" t="s">
        <v>77</v>
      </c>
      <c r="D37" s="80">
        <v>56000000</v>
      </c>
      <c r="E37" s="81">
        <v>0</v>
      </c>
      <c r="F37" s="81">
        <v>0</v>
      </c>
      <c r="G37" s="81">
        <v>65127000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1600000</v>
      </c>
      <c r="U37" s="81">
        <v>100000</v>
      </c>
      <c r="V37" s="81">
        <v>2000000</v>
      </c>
      <c r="W37" s="81">
        <v>0</v>
      </c>
      <c r="X37" s="81">
        <v>0</v>
      </c>
      <c r="Y37" s="82">
        <v>124827000</v>
      </c>
      <c r="Z37" s="80">
        <v>105827000</v>
      </c>
      <c r="AA37" s="81">
        <v>0</v>
      </c>
      <c r="AB37" s="81">
        <v>15000000</v>
      </c>
      <c r="AC37" s="83">
        <v>120827000</v>
      </c>
    </row>
    <row r="38" spans="1:29" ht="13.5">
      <c r="A38" s="48" t="s">
        <v>572</v>
      </c>
      <c r="B38" s="78" t="s">
        <v>246</v>
      </c>
      <c r="C38" s="79" t="s">
        <v>247</v>
      </c>
      <c r="D38" s="80">
        <v>9509500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230644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746847</v>
      </c>
      <c r="S38" s="81">
        <v>555192</v>
      </c>
      <c r="T38" s="81">
        <v>537200</v>
      </c>
      <c r="U38" s="81">
        <v>867644</v>
      </c>
      <c r="V38" s="81">
        <v>1762121</v>
      </c>
      <c r="W38" s="81">
        <v>0</v>
      </c>
      <c r="X38" s="81">
        <v>0</v>
      </c>
      <c r="Y38" s="82">
        <v>14209148</v>
      </c>
      <c r="Z38" s="80">
        <v>9509500</v>
      </c>
      <c r="AA38" s="81">
        <v>0</v>
      </c>
      <c r="AB38" s="81">
        <v>4255820</v>
      </c>
      <c r="AC38" s="83">
        <v>13765320</v>
      </c>
    </row>
    <row r="39" spans="1:29" ht="13.5">
      <c r="A39" s="48" t="s">
        <v>572</v>
      </c>
      <c r="B39" s="78" t="s">
        <v>248</v>
      </c>
      <c r="C39" s="79" t="s">
        <v>249</v>
      </c>
      <c r="D39" s="80">
        <v>19937000</v>
      </c>
      <c r="E39" s="81">
        <v>0</v>
      </c>
      <c r="F39" s="81">
        <v>2315250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23152500</v>
      </c>
      <c r="N39" s="81">
        <v>0</v>
      </c>
      <c r="O39" s="81">
        <v>0</v>
      </c>
      <c r="P39" s="81">
        <v>8820000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1323000</v>
      </c>
      <c r="W39" s="81">
        <v>661500</v>
      </c>
      <c r="X39" s="81">
        <v>0</v>
      </c>
      <c r="Y39" s="82">
        <v>56209250</v>
      </c>
      <c r="Z39" s="80">
        <v>24347000</v>
      </c>
      <c r="AA39" s="81">
        <v>0</v>
      </c>
      <c r="AB39" s="81">
        <v>31862250</v>
      </c>
      <c r="AC39" s="83">
        <v>56209250</v>
      </c>
    </row>
    <row r="40" spans="1:29" ht="13.5">
      <c r="A40" s="48" t="s">
        <v>573</v>
      </c>
      <c r="B40" s="78" t="s">
        <v>511</v>
      </c>
      <c r="C40" s="79" t="s">
        <v>512</v>
      </c>
      <c r="D40" s="80">
        <v>0</v>
      </c>
      <c r="E40" s="81">
        <v>0</v>
      </c>
      <c r="F40" s="81">
        <v>0</v>
      </c>
      <c r="G40" s="81">
        <v>79207011</v>
      </c>
      <c r="H40" s="81">
        <v>27500001</v>
      </c>
      <c r="I40" s="81">
        <v>0</v>
      </c>
      <c r="J40" s="81">
        <v>0</v>
      </c>
      <c r="K40" s="81">
        <v>0</v>
      </c>
      <c r="L40" s="81">
        <v>1</v>
      </c>
      <c r="M40" s="81">
        <v>2</v>
      </c>
      <c r="N40" s="81">
        <v>0</v>
      </c>
      <c r="O40" s="81">
        <v>0</v>
      </c>
      <c r="P40" s="81">
        <v>1</v>
      </c>
      <c r="Q40" s="81">
        <v>0</v>
      </c>
      <c r="R40" s="81">
        <v>1</v>
      </c>
      <c r="S40" s="81">
        <v>1</v>
      </c>
      <c r="T40" s="81">
        <v>234404</v>
      </c>
      <c r="U40" s="81">
        <v>1</v>
      </c>
      <c r="V40" s="81">
        <v>0</v>
      </c>
      <c r="W40" s="81">
        <v>1</v>
      </c>
      <c r="X40" s="81">
        <v>0</v>
      </c>
      <c r="Y40" s="82">
        <v>106941424</v>
      </c>
      <c r="Z40" s="80">
        <v>106707021</v>
      </c>
      <c r="AA40" s="81">
        <v>0</v>
      </c>
      <c r="AB40" s="81">
        <v>234404</v>
      </c>
      <c r="AC40" s="83">
        <v>106941425</v>
      </c>
    </row>
    <row r="41" spans="1:29" ht="12.75">
      <c r="A41" s="49"/>
      <c r="B41" s="84" t="s">
        <v>596</v>
      </c>
      <c r="C41" s="85"/>
      <c r="D41" s="86">
        <f aca="true" t="shared" si="5" ref="D41:AC41">SUM(D37:D40)</f>
        <v>85446500</v>
      </c>
      <c r="E41" s="87">
        <f t="shared" si="5"/>
        <v>0</v>
      </c>
      <c r="F41" s="87">
        <f t="shared" si="5"/>
        <v>2315250</v>
      </c>
      <c r="G41" s="87">
        <f t="shared" si="5"/>
        <v>144334011</v>
      </c>
      <c r="H41" s="87">
        <f t="shared" si="5"/>
        <v>27500001</v>
      </c>
      <c r="I41" s="87">
        <f t="shared" si="5"/>
        <v>0</v>
      </c>
      <c r="J41" s="87">
        <f t="shared" si="5"/>
        <v>0</v>
      </c>
      <c r="K41" s="87">
        <f t="shared" si="5"/>
        <v>0</v>
      </c>
      <c r="L41" s="87">
        <f t="shared" si="5"/>
        <v>230645</v>
      </c>
      <c r="M41" s="87">
        <f t="shared" si="5"/>
        <v>23152502</v>
      </c>
      <c r="N41" s="87">
        <f t="shared" si="5"/>
        <v>0</v>
      </c>
      <c r="O41" s="87">
        <f t="shared" si="5"/>
        <v>0</v>
      </c>
      <c r="P41" s="87">
        <f t="shared" si="5"/>
        <v>8820001</v>
      </c>
      <c r="Q41" s="87">
        <f t="shared" si="5"/>
        <v>0</v>
      </c>
      <c r="R41" s="87">
        <f t="shared" si="5"/>
        <v>746848</v>
      </c>
      <c r="S41" s="87">
        <f t="shared" si="5"/>
        <v>555193</v>
      </c>
      <c r="T41" s="87">
        <f t="shared" si="5"/>
        <v>2371604</v>
      </c>
      <c r="U41" s="87">
        <f t="shared" si="5"/>
        <v>967645</v>
      </c>
      <c r="V41" s="87">
        <f t="shared" si="5"/>
        <v>5085121</v>
      </c>
      <c r="W41" s="87">
        <f t="shared" si="5"/>
        <v>661501</v>
      </c>
      <c r="X41" s="87">
        <f t="shared" si="5"/>
        <v>0</v>
      </c>
      <c r="Y41" s="88">
        <f t="shared" si="5"/>
        <v>302186822</v>
      </c>
      <c r="Z41" s="86">
        <f t="shared" si="5"/>
        <v>246390521</v>
      </c>
      <c r="AA41" s="87">
        <f t="shared" si="5"/>
        <v>0</v>
      </c>
      <c r="AB41" s="87">
        <f t="shared" si="5"/>
        <v>51352474</v>
      </c>
      <c r="AC41" s="89">
        <f t="shared" si="5"/>
        <v>297742995</v>
      </c>
    </row>
    <row r="42" spans="1:29" ht="13.5">
      <c r="A42" s="48" t="s">
        <v>572</v>
      </c>
      <c r="B42" s="78" t="s">
        <v>250</v>
      </c>
      <c r="C42" s="79" t="s">
        <v>251</v>
      </c>
      <c r="D42" s="80">
        <v>20055000</v>
      </c>
      <c r="E42" s="81">
        <v>0</v>
      </c>
      <c r="F42" s="81">
        <v>20000000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2060000</v>
      </c>
      <c r="W42" s="81">
        <v>0</v>
      </c>
      <c r="X42" s="81">
        <v>0</v>
      </c>
      <c r="Y42" s="82">
        <v>42115000</v>
      </c>
      <c r="Z42" s="80">
        <v>40055000</v>
      </c>
      <c r="AA42" s="81">
        <v>0</v>
      </c>
      <c r="AB42" s="81">
        <v>2060000</v>
      </c>
      <c r="AC42" s="83">
        <v>42115000</v>
      </c>
    </row>
    <row r="43" spans="1:29" ht="13.5">
      <c r="A43" s="48" t="s">
        <v>572</v>
      </c>
      <c r="B43" s="78" t="s">
        <v>252</v>
      </c>
      <c r="C43" s="79" t="s">
        <v>253</v>
      </c>
      <c r="D43" s="80">
        <v>21983888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5453339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2">
        <v>27437227</v>
      </c>
      <c r="Z43" s="80">
        <v>27437227</v>
      </c>
      <c r="AA43" s="81">
        <v>0</v>
      </c>
      <c r="AB43" s="81">
        <v>0</v>
      </c>
      <c r="AC43" s="83">
        <v>27437227</v>
      </c>
    </row>
    <row r="44" spans="1:29" ht="13.5">
      <c r="A44" s="48" t="s">
        <v>572</v>
      </c>
      <c r="B44" s="78" t="s">
        <v>254</v>
      </c>
      <c r="C44" s="79" t="s">
        <v>255</v>
      </c>
      <c r="D44" s="80">
        <v>21190000</v>
      </c>
      <c r="E44" s="81">
        <v>0</v>
      </c>
      <c r="F44" s="81">
        <v>8648000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18787900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2">
        <v>48625900</v>
      </c>
      <c r="Z44" s="80">
        <v>48625900</v>
      </c>
      <c r="AA44" s="81">
        <v>0</v>
      </c>
      <c r="AB44" s="81">
        <v>0</v>
      </c>
      <c r="AC44" s="83">
        <v>48625900</v>
      </c>
    </row>
    <row r="45" spans="1:29" ht="13.5">
      <c r="A45" s="48" t="s">
        <v>572</v>
      </c>
      <c r="B45" s="78" t="s">
        <v>256</v>
      </c>
      <c r="C45" s="79" t="s">
        <v>257</v>
      </c>
      <c r="D45" s="80">
        <v>36009320</v>
      </c>
      <c r="E45" s="81">
        <v>0</v>
      </c>
      <c r="F45" s="81">
        <v>6000000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2">
        <v>42009320</v>
      </c>
      <c r="Z45" s="80">
        <v>42009320</v>
      </c>
      <c r="AA45" s="81">
        <v>0</v>
      </c>
      <c r="AB45" s="81">
        <v>0</v>
      </c>
      <c r="AC45" s="83">
        <v>42009320</v>
      </c>
    </row>
    <row r="46" spans="1:29" ht="13.5">
      <c r="A46" s="48" t="s">
        <v>572</v>
      </c>
      <c r="B46" s="78" t="s">
        <v>258</v>
      </c>
      <c r="C46" s="79" t="s">
        <v>259</v>
      </c>
      <c r="D46" s="80">
        <v>0</v>
      </c>
      <c r="E46" s="81">
        <v>0</v>
      </c>
      <c r="F46" s="81">
        <v>109412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31250182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109412</v>
      </c>
      <c r="T46" s="81">
        <v>573693</v>
      </c>
      <c r="U46" s="81">
        <v>1060525</v>
      </c>
      <c r="V46" s="81">
        <v>0</v>
      </c>
      <c r="W46" s="81">
        <v>0</v>
      </c>
      <c r="X46" s="81">
        <v>0</v>
      </c>
      <c r="Y46" s="82">
        <v>33103224</v>
      </c>
      <c r="Z46" s="80">
        <v>13160486</v>
      </c>
      <c r="AA46" s="81">
        <v>0</v>
      </c>
      <c r="AB46" s="81">
        <v>1743630</v>
      </c>
      <c r="AC46" s="83">
        <v>14904116</v>
      </c>
    </row>
    <row r="47" spans="1:29" ht="13.5">
      <c r="A47" s="48" t="s">
        <v>573</v>
      </c>
      <c r="B47" s="78" t="s">
        <v>513</v>
      </c>
      <c r="C47" s="79" t="s">
        <v>514</v>
      </c>
      <c r="D47" s="80">
        <v>2660000</v>
      </c>
      <c r="E47" s="81">
        <v>0</v>
      </c>
      <c r="F47" s="81">
        <v>0</v>
      </c>
      <c r="G47" s="81">
        <v>559810000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4943000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2">
        <v>567413000</v>
      </c>
      <c r="Z47" s="80">
        <v>567413000</v>
      </c>
      <c r="AA47" s="81">
        <v>0</v>
      </c>
      <c r="AB47" s="81">
        <v>0</v>
      </c>
      <c r="AC47" s="83">
        <v>567413000</v>
      </c>
    </row>
    <row r="48" spans="1:29" ht="12.75">
      <c r="A48" s="49"/>
      <c r="B48" s="84" t="s">
        <v>597</v>
      </c>
      <c r="C48" s="85"/>
      <c r="D48" s="86">
        <f aca="true" t="shared" si="6" ref="D48:AC48">SUM(D42:D47)</f>
        <v>101898208</v>
      </c>
      <c r="E48" s="87">
        <f t="shared" si="6"/>
        <v>0</v>
      </c>
      <c r="F48" s="87">
        <f t="shared" si="6"/>
        <v>34757412</v>
      </c>
      <c r="G48" s="87">
        <f t="shared" si="6"/>
        <v>559810000</v>
      </c>
      <c r="H48" s="87">
        <f t="shared" si="6"/>
        <v>0</v>
      </c>
      <c r="I48" s="87">
        <f t="shared" si="6"/>
        <v>0</v>
      </c>
      <c r="J48" s="87">
        <f t="shared" si="6"/>
        <v>0</v>
      </c>
      <c r="K48" s="87">
        <f t="shared" si="6"/>
        <v>0</v>
      </c>
      <c r="L48" s="87">
        <f t="shared" si="6"/>
        <v>0</v>
      </c>
      <c r="M48" s="87">
        <f t="shared" si="6"/>
        <v>60434421</v>
      </c>
      <c r="N48" s="87">
        <f t="shared" si="6"/>
        <v>0</v>
      </c>
      <c r="O48" s="87">
        <f t="shared" si="6"/>
        <v>0</v>
      </c>
      <c r="P48" s="87">
        <f t="shared" si="6"/>
        <v>0</v>
      </c>
      <c r="Q48" s="87">
        <f t="shared" si="6"/>
        <v>0</v>
      </c>
      <c r="R48" s="87">
        <f t="shared" si="6"/>
        <v>0</v>
      </c>
      <c r="S48" s="87">
        <f t="shared" si="6"/>
        <v>109412</v>
      </c>
      <c r="T48" s="87">
        <f t="shared" si="6"/>
        <v>573693</v>
      </c>
      <c r="U48" s="87">
        <f t="shared" si="6"/>
        <v>1060525</v>
      </c>
      <c r="V48" s="87">
        <f t="shared" si="6"/>
        <v>2060000</v>
      </c>
      <c r="W48" s="87">
        <f t="shared" si="6"/>
        <v>0</v>
      </c>
      <c r="X48" s="87">
        <f t="shared" si="6"/>
        <v>0</v>
      </c>
      <c r="Y48" s="88">
        <f t="shared" si="6"/>
        <v>760703671</v>
      </c>
      <c r="Z48" s="86">
        <f t="shared" si="6"/>
        <v>738700933</v>
      </c>
      <c r="AA48" s="87">
        <f t="shared" si="6"/>
        <v>0</v>
      </c>
      <c r="AB48" s="87">
        <f t="shared" si="6"/>
        <v>3803630</v>
      </c>
      <c r="AC48" s="89">
        <f t="shared" si="6"/>
        <v>742504563</v>
      </c>
    </row>
    <row r="49" spans="1:29" ht="13.5">
      <c r="A49" s="48" t="s">
        <v>572</v>
      </c>
      <c r="B49" s="78" t="s">
        <v>260</v>
      </c>
      <c r="C49" s="79" t="s">
        <v>261</v>
      </c>
      <c r="D49" s="80">
        <v>36582838</v>
      </c>
      <c r="E49" s="81">
        <v>0</v>
      </c>
      <c r="F49" s="81">
        <v>21840500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12012275</v>
      </c>
      <c r="N49" s="81">
        <v>0</v>
      </c>
      <c r="O49" s="81">
        <v>0</v>
      </c>
      <c r="P49" s="81">
        <v>0</v>
      </c>
      <c r="Q49" s="81">
        <v>0</v>
      </c>
      <c r="R49" s="81">
        <v>546013</v>
      </c>
      <c r="S49" s="81">
        <v>0</v>
      </c>
      <c r="T49" s="81">
        <v>764418</v>
      </c>
      <c r="U49" s="81">
        <v>2074848</v>
      </c>
      <c r="V49" s="81">
        <v>546013</v>
      </c>
      <c r="W49" s="81">
        <v>0</v>
      </c>
      <c r="X49" s="81">
        <v>0</v>
      </c>
      <c r="Y49" s="82">
        <v>74366905</v>
      </c>
      <c r="Z49" s="80">
        <v>42042963</v>
      </c>
      <c r="AA49" s="81">
        <v>0</v>
      </c>
      <c r="AB49" s="81">
        <v>3385279</v>
      </c>
      <c r="AC49" s="83">
        <v>45428242</v>
      </c>
    </row>
    <row r="50" spans="1:29" ht="13.5">
      <c r="A50" s="48" t="s">
        <v>572</v>
      </c>
      <c r="B50" s="78" t="s">
        <v>262</v>
      </c>
      <c r="C50" s="79" t="s">
        <v>263</v>
      </c>
      <c r="D50" s="80">
        <v>9109511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36660228</v>
      </c>
      <c r="N50" s="81">
        <v>0</v>
      </c>
      <c r="O50" s="81">
        <v>0</v>
      </c>
      <c r="P50" s="81">
        <v>14039294</v>
      </c>
      <c r="Q50" s="81">
        <v>0</v>
      </c>
      <c r="R50" s="81">
        <v>0</v>
      </c>
      <c r="S50" s="81">
        <v>427703</v>
      </c>
      <c r="T50" s="81">
        <v>876316</v>
      </c>
      <c r="U50" s="81">
        <v>2527334</v>
      </c>
      <c r="V50" s="81">
        <v>3710459</v>
      </c>
      <c r="W50" s="81">
        <v>0</v>
      </c>
      <c r="X50" s="81">
        <v>0</v>
      </c>
      <c r="Y50" s="82">
        <v>67350845</v>
      </c>
      <c r="Z50" s="80">
        <v>48755419</v>
      </c>
      <c r="AA50" s="81">
        <v>0</v>
      </c>
      <c r="AB50" s="81">
        <v>4086863</v>
      </c>
      <c r="AC50" s="83">
        <v>52842282</v>
      </c>
    </row>
    <row r="51" spans="1:29" ht="13.5">
      <c r="A51" s="48" t="s">
        <v>572</v>
      </c>
      <c r="B51" s="78" t="s">
        <v>264</v>
      </c>
      <c r="C51" s="79" t="s">
        <v>265</v>
      </c>
      <c r="D51" s="80">
        <v>16735988</v>
      </c>
      <c r="E51" s="81">
        <v>0</v>
      </c>
      <c r="F51" s="81">
        <v>0</v>
      </c>
      <c r="G51" s="81">
        <v>509203</v>
      </c>
      <c r="H51" s="81">
        <v>0</v>
      </c>
      <c r="I51" s="81">
        <v>509203</v>
      </c>
      <c r="J51" s="81">
        <v>0</v>
      </c>
      <c r="K51" s="81">
        <v>0</v>
      </c>
      <c r="L51" s="81">
        <v>0</v>
      </c>
      <c r="M51" s="81">
        <v>16268630</v>
      </c>
      <c r="N51" s="81">
        <v>0</v>
      </c>
      <c r="O51" s="81">
        <v>0</v>
      </c>
      <c r="P51" s="81">
        <v>3717183</v>
      </c>
      <c r="Q51" s="81">
        <v>0</v>
      </c>
      <c r="R51" s="81">
        <v>0</v>
      </c>
      <c r="S51" s="81">
        <v>2036814</v>
      </c>
      <c r="T51" s="81">
        <v>1527610</v>
      </c>
      <c r="U51" s="81">
        <v>2263126</v>
      </c>
      <c r="V51" s="81">
        <v>0</v>
      </c>
      <c r="W51" s="81">
        <v>1144743</v>
      </c>
      <c r="X51" s="81">
        <v>0</v>
      </c>
      <c r="Y51" s="82">
        <v>44712500</v>
      </c>
      <c r="Z51" s="80">
        <v>32834883</v>
      </c>
      <c r="AA51" s="81">
        <v>0</v>
      </c>
      <c r="AB51" s="81">
        <v>4073625</v>
      </c>
      <c r="AC51" s="83">
        <v>36908508</v>
      </c>
    </row>
    <row r="52" spans="1:29" ht="13.5">
      <c r="A52" s="48" t="s">
        <v>572</v>
      </c>
      <c r="B52" s="78" t="s">
        <v>266</v>
      </c>
      <c r="C52" s="79" t="s">
        <v>267</v>
      </c>
      <c r="D52" s="80">
        <v>13220496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10654504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441000</v>
      </c>
      <c r="T52" s="81">
        <v>220500</v>
      </c>
      <c r="U52" s="81">
        <v>551250</v>
      </c>
      <c r="V52" s="81">
        <v>0</v>
      </c>
      <c r="W52" s="81">
        <v>1984250</v>
      </c>
      <c r="X52" s="81">
        <v>0</v>
      </c>
      <c r="Y52" s="82">
        <v>27072000</v>
      </c>
      <c r="Z52" s="80">
        <v>23875000</v>
      </c>
      <c r="AA52" s="81">
        <v>0</v>
      </c>
      <c r="AB52" s="81">
        <v>0</v>
      </c>
      <c r="AC52" s="83">
        <v>23875000</v>
      </c>
    </row>
    <row r="53" spans="1:29" ht="13.5">
      <c r="A53" s="48" t="s">
        <v>573</v>
      </c>
      <c r="B53" s="78" t="s">
        <v>515</v>
      </c>
      <c r="C53" s="79" t="s">
        <v>516</v>
      </c>
      <c r="D53" s="80">
        <v>0</v>
      </c>
      <c r="E53" s="81">
        <v>0</v>
      </c>
      <c r="F53" s="81">
        <v>0</v>
      </c>
      <c r="G53" s="81">
        <v>197301618</v>
      </c>
      <c r="H53" s="81">
        <v>134935331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153362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2">
        <v>332390311</v>
      </c>
      <c r="Z53" s="80">
        <v>329236949</v>
      </c>
      <c r="AA53" s="81">
        <v>0</v>
      </c>
      <c r="AB53" s="81">
        <v>3153362</v>
      </c>
      <c r="AC53" s="83">
        <v>332390311</v>
      </c>
    </row>
    <row r="54" spans="1:29" ht="12.75">
      <c r="A54" s="49"/>
      <c r="B54" s="84" t="s">
        <v>598</v>
      </c>
      <c r="C54" s="85"/>
      <c r="D54" s="86">
        <f aca="true" t="shared" si="7" ref="D54:AC54">SUM(D49:D53)</f>
        <v>75648833</v>
      </c>
      <c r="E54" s="87">
        <f t="shared" si="7"/>
        <v>0</v>
      </c>
      <c r="F54" s="87">
        <f t="shared" si="7"/>
        <v>21840500</v>
      </c>
      <c r="G54" s="87">
        <f t="shared" si="7"/>
        <v>197810821</v>
      </c>
      <c r="H54" s="87">
        <f t="shared" si="7"/>
        <v>134935331</v>
      </c>
      <c r="I54" s="87">
        <f t="shared" si="7"/>
        <v>509203</v>
      </c>
      <c r="J54" s="87">
        <f t="shared" si="7"/>
        <v>0</v>
      </c>
      <c r="K54" s="87">
        <f t="shared" si="7"/>
        <v>0</v>
      </c>
      <c r="L54" s="87">
        <f t="shared" si="7"/>
        <v>0</v>
      </c>
      <c r="M54" s="87">
        <f t="shared" si="7"/>
        <v>75595637</v>
      </c>
      <c r="N54" s="87">
        <f t="shared" si="7"/>
        <v>0</v>
      </c>
      <c r="O54" s="87">
        <f t="shared" si="7"/>
        <v>0</v>
      </c>
      <c r="P54" s="87">
        <f t="shared" si="7"/>
        <v>17756477</v>
      </c>
      <c r="Q54" s="87">
        <f t="shared" si="7"/>
        <v>0</v>
      </c>
      <c r="R54" s="87">
        <f t="shared" si="7"/>
        <v>699375</v>
      </c>
      <c r="S54" s="87">
        <f t="shared" si="7"/>
        <v>2905517</v>
      </c>
      <c r="T54" s="87">
        <f t="shared" si="7"/>
        <v>3388844</v>
      </c>
      <c r="U54" s="87">
        <f t="shared" si="7"/>
        <v>7416558</v>
      </c>
      <c r="V54" s="87">
        <f t="shared" si="7"/>
        <v>4256472</v>
      </c>
      <c r="W54" s="87">
        <f t="shared" si="7"/>
        <v>3128993</v>
      </c>
      <c r="X54" s="87">
        <f t="shared" si="7"/>
        <v>0</v>
      </c>
      <c r="Y54" s="88">
        <f t="shared" si="7"/>
        <v>545892561</v>
      </c>
      <c r="Z54" s="86">
        <f t="shared" si="7"/>
        <v>476745214</v>
      </c>
      <c r="AA54" s="87">
        <f t="shared" si="7"/>
        <v>0</v>
      </c>
      <c r="AB54" s="87">
        <f t="shared" si="7"/>
        <v>14699129</v>
      </c>
      <c r="AC54" s="89">
        <f t="shared" si="7"/>
        <v>491444343</v>
      </c>
    </row>
    <row r="55" spans="1:29" ht="13.5">
      <c r="A55" s="48" t="s">
        <v>572</v>
      </c>
      <c r="B55" s="78" t="s">
        <v>268</v>
      </c>
      <c r="C55" s="79" t="s">
        <v>269</v>
      </c>
      <c r="D55" s="80">
        <v>28016450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577500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325000</v>
      </c>
      <c r="S55" s="81">
        <v>590075</v>
      </c>
      <c r="T55" s="81">
        <v>1531223</v>
      </c>
      <c r="U55" s="81">
        <v>919100</v>
      </c>
      <c r="V55" s="81">
        <v>4885000</v>
      </c>
      <c r="W55" s="81">
        <v>0</v>
      </c>
      <c r="X55" s="81">
        <v>0</v>
      </c>
      <c r="Y55" s="82">
        <v>36844348</v>
      </c>
      <c r="Z55" s="80">
        <v>28016450</v>
      </c>
      <c r="AA55" s="81">
        <v>0</v>
      </c>
      <c r="AB55" s="81">
        <v>8250398</v>
      </c>
      <c r="AC55" s="83">
        <v>36266848</v>
      </c>
    </row>
    <row r="56" spans="1:29" ht="13.5">
      <c r="A56" s="48" t="s">
        <v>572</v>
      </c>
      <c r="B56" s="78" t="s">
        <v>78</v>
      </c>
      <c r="C56" s="79" t="s">
        <v>79</v>
      </c>
      <c r="D56" s="80">
        <v>123356500</v>
      </c>
      <c r="E56" s="81">
        <v>0</v>
      </c>
      <c r="F56" s="81">
        <v>88763200</v>
      </c>
      <c r="G56" s="81">
        <v>257051900</v>
      </c>
      <c r="H56" s="81">
        <v>60482400</v>
      </c>
      <c r="I56" s="81">
        <v>0</v>
      </c>
      <c r="J56" s="81">
        <v>0</v>
      </c>
      <c r="K56" s="81">
        <v>5000000</v>
      </c>
      <c r="L56" s="81">
        <v>6888000</v>
      </c>
      <c r="M56" s="81">
        <v>34319000</v>
      </c>
      <c r="N56" s="81">
        <v>0</v>
      </c>
      <c r="O56" s="81">
        <v>0</v>
      </c>
      <c r="P56" s="81">
        <v>19980000</v>
      </c>
      <c r="Q56" s="81">
        <v>0</v>
      </c>
      <c r="R56" s="81">
        <v>899800</v>
      </c>
      <c r="S56" s="81">
        <v>550000</v>
      </c>
      <c r="T56" s="81">
        <v>1199000</v>
      </c>
      <c r="U56" s="81">
        <v>33886100</v>
      </c>
      <c r="V56" s="81">
        <v>22000000</v>
      </c>
      <c r="W56" s="81">
        <v>0</v>
      </c>
      <c r="X56" s="81">
        <v>0</v>
      </c>
      <c r="Y56" s="82">
        <v>654375900</v>
      </c>
      <c r="Z56" s="80">
        <v>173375900</v>
      </c>
      <c r="AA56" s="81">
        <v>154000000</v>
      </c>
      <c r="AB56" s="81">
        <v>327000000</v>
      </c>
      <c r="AC56" s="83">
        <v>654375900</v>
      </c>
    </row>
    <row r="57" spans="1:29" ht="13.5">
      <c r="A57" s="48" t="s">
        <v>572</v>
      </c>
      <c r="B57" s="78" t="s">
        <v>270</v>
      </c>
      <c r="C57" s="79" t="s">
        <v>271</v>
      </c>
      <c r="D57" s="80">
        <v>29434700</v>
      </c>
      <c r="E57" s="81">
        <v>0</v>
      </c>
      <c r="F57" s="81">
        <v>3365000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20800000</v>
      </c>
      <c r="N57" s="81">
        <v>0</v>
      </c>
      <c r="O57" s="81">
        <v>0</v>
      </c>
      <c r="P57" s="81">
        <v>3500000</v>
      </c>
      <c r="Q57" s="81">
        <v>0</v>
      </c>
      <c r="R57" s="81">
        <v>0</v>
      </c>
      <c r="S57" s="81">
        <v>2130000</v>
      </c>
      <c r="T57" s="81">
        <v>310000</v>
      </c>
      <c r="U57" s="81">
        <v>740000</v>
      </c>
      <c r="V57" s="81">
        <v>0</v>
      </c>
      <c r="W57" s="81">
        <v>0</v>
      </c>
      <c r="X57" s="81">
        <v>0</v>
      </c>
      <c r="Y57" s="82">
        <v>60279700</v>
      </c>
      <c r="Z57" s="80">
        <v>43534700</v>
      </c>
      <c r="AA57" s="81">
        <v>0</v>
      </c>
      <c r="AB57" s="81">
        <v>0</v>
      </c>
      <c r="AC57" s="83">
        <v>43534700</v>
      </c>
    </row>
    <row r="58" spans="1:29" ht="13.5">
      <c r="A58" s="48" t="s">
        <v>572</v>
      </c>
      <c r="B58" s="78" t="s">
        <v>272</v>
      </c>
      <c r="C58" s="79" t="s">
        <v>273</v>
      </c>
      <c r="D58" s="80">
        <v>20080000</v>
      </c>
      <c r="E58" s="81">
        <v>0</v>
      </c>
      <c r="F58" s="81">
        <v>13150000</v>
      </c>
      <c r="G58" s="81">
        <v>0</v>
      </c>
      <c r="H58" s="81">
        <v>0</v>
      </c>
      <c r="I58" s="81">
        <v>50000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250000</v>
      </c>
      <c r="S58" s="81">
        <v>160000</v>
      </c>
      <c r="T58" s="81">
        <v>295000</v>
      </c>
      <c r="U58" s="81">
        <v>420000</v>
      </c>
      <c r="V58" s="81">
        <v>1800000</v>
      </c>
      <c r="W58" s="81">
        <v>0</v>
      </c>
      <c r="X58" s="81">
        <v>0</v>
      </c>
      <c r="Y58" s="82">
        <v>36205000</v>
      </c>
      <c r="Z58" s="80">
        <v>33320000</v>
      </c>
      <c r="AA58" s="81">
        <v>0</v>
      </c>
      <c r="AB58" s="81">
        <v>2575000</v>
      </c>
      <c r="AC58" s="83">
        <v>35895000</v>
      </c>
    </row>
    <row r="59" spans="1:29" ht="13.5">
      <c r="A59" s="48" t="s">
        <v>572</v>
      </c>
      <c r="B59" s="78" t="s">
        <v>274</v>
      </c>
      <c r="C59" s="79" t="s">
        <v>275</v>
      </c>
      <c r="D59" s="80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3804079</v>
      </c>
      <c r="N59" s="81">
        <v>0</v>
      </c>
      <c r="O59" s="81">
        <v>0</v>
      </c>
      <c r="P59" s="81">
        <v>0</v>
      </c>
      <c r="Q59" s="81">
        <v>0</v>
      </c>
      <c r="R59" s="81">
        <v>475000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2">
        <v>4279079</v>
      </c>
      <c r="Z59" s="80">
        <v>0</v>
      </c>
      <c r="AA59" s="81">
        <v>0</v>
      </c>
      <c r="AB59" s="81">
        <v>0</v>
      </c>
      <c r="AC59" s="83">
        <v>0</v>
      </c>
    </row>
    <row r="60" spans="1:29" ht="13.5">
      <c r="A60" s="48" t="s">
        <v>573</v>
      </c>
      <c r="B60" s="78" t="s">
        <v>517</v>
      </c>
      <c r="C60" s="79" t="s">
        <v>518</v>
      </c>
      <c r="D60" s="80">
        <v>0</v>
      </c>
      <c r="E60" s="81">
        <v>0</v>
      </c>
      <c r="F60" s="81">
        <v>0</v>
      </c>
      <c r="G60" s="81">
        <v>293706000</v>
      </c>
      <c r="H60" s="81">
        <v>31000000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650000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2">
        <v>325356000</v>
      </c>
      <c r="Z60" s="80">
        <v>323706000</v>
      </c>
      <c r="AA60" s="81">
        <v>0</v>
      </c>
      <c r="AB60" s="81">
        <v>1650000</v>
      </c>
      <c r="AC60" s="83">
        <v>325356000</v>
      </c>
    </row>
    <row r="61" spans="1:29" ht="12.75">
      <c r="A61" s="49"/>
      <c r="B61" s="84" t="s">
        <v>599</v>
      </c>
      <c r="C61" s="85"/>
      <c r="D61" s="86">
        <f aca="true" t="shared" si="8" ref="D61:AC61">SUM(D55:D60)</f>
        <v>200887650</v>
      </c>
      <c r="E61" s="87">
        <f t="shared" si="8"/>
        <v>0</v>
      </c>
      <c r="F61" s="87">
        <f t="shared" si="8"/>
        <v>105278200</v>
      </c>
      <c r="G61" s="87">
        <f t="shared" si="8"/>
        <v>550757900</v>
      </c>
      <c r="H61" s="87">
        <f t="shared" si="8"/>
        <v>91482400</v>
      </c>
      <c r="I61" s="87">
        <f t="shared" si="8"/>
        <v>50000</v>
      </c>
      <c r="J61" s="87">
        <f t="shared" si="8"/>
        <v>0</v>
      </c>
      <c r="K61" s="87">
        <f t="shared" si="8"/>
        <v>5000000</v>
      </c>
      <c r="L61" s="87">
        <f t="shared" si="8"/>
        <v>7465500</v>
      </c>
      <c r="M61" s="87">
        <f t="shared" si="8"/>
        <v>58923079</v>
      </c>
      <c r="N61" s="87">
        <f t="shared" si="8"/>
        <v>0</v>
      </c>
      <c r="O61" s="87">
        <f t="shared" si="8"/>
        <v>0</v>
      </c>
      <c r="P61" s="87">
        <f t="shared" si="8"/>
        <v>23480000</v>
      </c>
      <c r="Q61" s="87">
        <f t="shared" si="8"/>
        <v>0</v>
      </c>
      <c r="R61" s="87">
        <f t="shared" si="8"/>
        <v>1949800</v>
      </c>
      <c r="S61" s="87">
        <f t="shared" si="8"/>
        <v>4080075</v>
      </c>
      <c r="T61" s="87">
        <f t="shared" si="8"/>
        <v>3335223</v>
      </c>
      <c r="U61" s="87">
        <f t="shared" si="8"/>
        <v>35965200</v>
      </c>
      <c r="V61" s="87">
        <f t="shared" si="8"/>
        <v>28685000</v>
      </c>
      <c r="W61" s="87">
        <f t="shared" si="8"/>
        <v>0</v>
      </c>
      <c r="X61" s="87">
        <f t="shared" si="8"/>
        <v>0</v>
      </c>
      <c r="Y61" s="88">
        <f t="shared" si="8"/>
        <v>1117340027</v>
      </c>
      <c r="Z61" s="86">
        <f t="shared" si="8"/>
        <v>601953050</v>
      </c>
      <c r="AA61" s="87">
        <f t="shared" si="8"/>
        <v>154000000</v>
      </c>
      <c r="AB61" s="87">
        <f t="shared" si="8"/>
        <v>339475398</v>
      </c>
      <c r="AC61" s="89">
        <f t="shared" si="8"/>
        <v>1095428448</v>
      </c>
    </row>
    <row r="62" spans="1:29" ht="13.5">
      <c r="A62" s="48" t="s">
        <v>572</v>
      </c>
      <c r="B62" s="78" t="s">
        <v>276</v>
      </c>
      <c r="C62" s="79" t="s">
        <v>277</v>
      </c>
      <c r="D62" s="80">
        <v>23541800</v>
      </c>
      <c r="E62" s="81">
        <v>0</v>
      </c>
      <c r="F62" s="81">
        <v>3000000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11500000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2">
        <v>38041800</v>
      </c>
      <c r="Z62" s="80">
        <v>35041800</v>
      </c>
      <c r="AA62" s="81">
        <v>0</v>
      </c>
      <c r="AB62" s="81">
        <v>0</v>
      </c>
      <c r="AC62" s="83">
        <v>35041800</v>
      </c>
    </row>
    <row r="63" spans="1:29" ht="13.5">
      <c r="A63" s="48" t="s">
        <v>572</v>
      </c>
      <c r="B63" s="78" t="s">
        <v>278</v>
      </c>
      <c r="C63" s="79" t="s">
        <v>279</v>
      </c>
      <c r="D63" s="80">
        <v>104115144</v>
      </c>
      <c r="E63" s="81">
        <v>5500008</v>
      </c>
      <c r="F63" s="81">
        <v>100764684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22149996</v>
      </c>
      <c r="N63" s="81">
        <v>0</v>
      </c>
      <c r="O63" s="81">
        <v>0</v>
      </c>
      <c r="P63" s="81">
        <v>7500012</v>
      </c>
      <c r="Q63" s="81">
        <v>0</v>
      </c>
      <c r="R63" s="81">
        <v>0</v>
      </c>
      <c r="S63" s="81">
        <v>0</v>
      </c>
      <c r="T63" s="81">
        <v>500016</v>
      </c>
      <c r="U63" s="81">
        <v>1774104</v>
      </c>
      <c r="V63" s="81">
        <v>2499996</v>
      </c>
      <c r="W63" s="81">
        <v>0</v>
      </c>
      <c r="X63" s="81">
        <v>0</v>
      </c>
      <c r="Y63" s="82">
        <v>244803960</v>
      </c>
      <c r="Z63" s="80">
        <v>59239596</v>
      </c>
      <c r="AA63" s="81">
        <v>42000000</v>
      </c>
      <c r="AB63" s="81">
        <v>143564364</v>
      </c>
      <c r="AC63" s="83">
        <v>244803960</v>
      </c>
    </row>
    <row r="64" spans="1:29" ht="13.5">
      <c r="A64" s="48" t="s">
        <v>572</v>
      </c>
      <c r="B64" s="78" t="s">
        <v>280</v>
      </c>
      <c r="C64" s="79" t="s">
        <v>281</v>
      </c>
      <c r="D64" s="80">
        <v>28557593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13570407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400000</v>
      </c>
      <c r="T64" s="81">
        <v>580000</v>
      </c>
      <c r="U64" s="81">
        <v>150000</v>
      </c>
      <c r="V64" s="81">
        <v>6000000</v>
      </c>
      <c r="W64" s="81">
        <v>0</v>
      </c>
      <c r="X64" s="81">
        <v>0</v>
      </c>
      <c r="Y64" s="82">
        <v>49258000</v>
      </c>
      <c r="Z64" s="80">
        <v>33628000</v>
      </c>
      <c r="AA64" s="81">
        <v>0</v>
      </c>
      <c r="AB64" s="81">
        <v>15630000</v>
      </c>
      <c r="AC64" s="83">
        <v>49258000</v>
      </c>
    </row>
    <row r="65" spans="1:29" ht="13.5">
      <c r="A65" s="48" t="s">
        <v>572</v>
      </c>
      <c r="B65" s="78" t="s">
        <v>282</v>
      </c>
      <c r="C65" s="79" t="s">
        <v>283</v>
      </c>
      <c r="D65" s="80">
        <v>29143712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194688</v>
      </c>
      <c r="S65" s="81">
        <v>876096</v>
      </c>
      <c r="T65" s="81">
        <v>891238</v>
      </c>
      <c r="U65" s="81">
        <v>4326400</v>
      </c>
      <c r="V65" s="81">
        <v>1276288</v>
      </c>
      <c r="W65" s="81">
        <v>0</v>
      </c>
      <c r="X65" s="81">
        <v>0</v>
      </c>
      <c r="Y65" s="82">
        <v>36708422</v>
      </c>
      <c r="Z65" s="80">
        <v>27250912</v>
      </c>
      <c r="AA65" s="81">
        <v>0</v>
      </c>
      <c r="AB65" s="81">
        <v>9176294</v>
      </c>
      <c r="AC65" s="83">
        <v>36427206</v>
      </c>
    </row>
    <row r="66" spans="1:29" ht="13.5">
      <c r="A66" s="48" t="s">
        <v>573</v>
      </c>
      <c r="B66" s="78" t="s">
        <v>519</v>
      </c>
      <c r="C66" s="79" t="s">
        <v>520</v>
      </c>
      <c r="D66" s="80">
        <v>0</v>
      </c>
      <c r="E66" s="81">
        <v>0</v>
      </c>
      <c r="F66" s="81">
        <v>0</v>
      </c>
      <c r="G66" s="81">
        <v>119406348</v>
      </c>
      <c r="H66" s="81">
        <v>93369948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600000</v>
      </c>
      <c r="T66" s="81">
        <v>390012</v>
      </c>
      <c r="U66" s="81">
        <v>180000</v>
      </c>
      <c r="V66" s="81">
        <v>0</v>
      </c>
      <c r="W66" s="81">
        <v>0</v>
      </c>
      <c r="X66" s="81">
        <v>0</v>
      </c>
      <c r="Y66" s="82">
        <v>213946308</v>
      </c>
      <c r="Z66" s="80">
        <v>212776296</v>
      </c>
      <c r="AA66" s="81">
        <v>0</v>
      </c>
      <c r="AB66" s="81">
        <v>570012</v>
      </c>
      <c r="AC66" s="83">
        <v>213346308</v>
      </c>
    </row>
    <row r="67" spans="1:29" ht="12.75">
      <c r="A67" s="49"/>
      <c r="B67" s="84" t="s">
        <v>600</v>
      </c>
      <c r="C67" s="85"/>
      <c r="D67" s="86">
        <f aca="true" t="shared" si="9" ref="D67:AC67">SUM(D62:D66)</f>
        <v>185358249</v>
      </c>
      <c r="E67" s="87">
        <f t="shared" si="9"/>
        <v>5500008</v>
      </c>
      <c r="F67" s="87">
        <f t="shared" si="9"/>
        <v>103764684</v>
      </c>
      <c r="G67" s="87">
        <f t="shared" si="9"/>
        <v>119406348</v>
      </c>
      <c r="H67" s="87">
        <f t="shared" si="9"/>
        <v>93369948</v>
      </c>
      <c r="I67" s="87">
        <f t="shared" si="9"/>
        <v>0</v>
      </c>
      <c r="J67" s="87">
        <f t="shared" si="9"/>
        <v>0</v>
      </c>
      <c r="K67" s="87">
        <f t="shared" si="9"/>
        <v>0</v>
      </c>
      <c r="L67" s="87">
        <f t="shared" si="9"/>
        <v>0</v>
      </c>
      <c r="M67" s="87">
        <f t="shared" si="9"/>
        <v>47220403</v>
      </c>
      <c r="N67" s="87">
        <f t="shared" si="9"/>
        <v>0</v>
      </c>
      <c r="O67" s="87">
        <f t="shared" si="9"/>
        <v>0</v>
      </c>
      <c r="P67" s="87">
        <f t="shared" si="9"/>
        <v>7500012</v>
      </c>
      <c r="Q67" s="87">
        <f t="shared" si="9"/>
        <v>0</v>
      </c>
      <c r="R67" s="87">
        <f t="shared" si="9"/>
        <v>194688</v>
      </c>
      <c r="S67" s="87">
        <f t="shared" si="9"/>
        <v>1876096</v>
      </c>
      <c r="T67" s="87">
        <f t="shared" si="9"/>
        <v>2361266</v>
      </c>
      <c r="U67" s="87">
        <f t="shared" si="9"/>
        <v>6430504</v>
      </c>
      <c r="V67" s="87">
        <f t="shared" si="9"/>
        <v>9776284</v>
      </c>
      <c r="W67" s="87">
        <f t="shared" si="9"/>
        <v>0</v>
      </c>
      <c r="X67" s="87">
        <f t="shared" si="9"/>
        <v>0</v>
      </c>
      <c r="Y67" s="88">
        <f t="shared" si="9"/>
        <v>582758490</v>
      </c>
      <c r="Z67" s="86">
        <f t="shared" si="9"/>
        <v>367936604</v>
      </c>
      <c r="AA67" s="87">
        <f t="shared" si="9"/>
        <v>42000000</v>
      </c>
      <c r="AB67" s="87">
        <f t="shared" si="9"/>
        <v>168940670</v>
      </c>
      <c r="AC67" s="89">
        <f t="shared" si="9"/>
        <v>578877274</v>
      </c>
    </row>
    <row r="68" spans="1:29" ht="13.5">
      <c r="A68" s="48" t="s">
        <v>572</v>
      </c>
      <c r="B68" s="78" t="s">
        <v>284</v>
      </c>
      <c r="C68" s="79" t="s">
        <v>285</v>
      </c>
      <c r="D68" s="80">
        <v>35082830</v>
      </c>
      <c r="E68" s="81">
        <v>0</v>
      </c>
      <c r="F68" s="81">
        <v>21947967</v>
      </c>
      <c r="G68" s="81">
        <v>0</v>
      </c>
      <c r="H68" s="81">
        <v>0</v>
      </c>
      <c r="I68" s="81">
        <v>1477057</v>
      </c>
      <c r="J68" s="81">
        <v>0</v>
      </c>
      <c r="K68" s="81">
        <v>0</v>
      </c>
      <c r="L68" s="81">
        <v>0</v>
      </c>
      <c r="M68" s="81">
        <v>38392531</v>
      </c>
      <c r="N68" s="81">
        <v>0</v>
      </c>
      <c r="O68" s="81">
        <v>0</v>
      </c>
      <c r="P68" s="81">
        <v>4376464</v>
      </c>
      <c r="Q68" s="81">
        <v>0</v>
      </c>
      <c r="R68" s="81">
        <v>601764</v>
      </c>
      <c r="S68" s="81">
        <v>547058</v>
      </c>
      <c r="T68" s="81">
        <v>1520821</v>
      </c>
      <c r="U68" s="81">
        <v>4649993</v>
      </c>
      <c r="V68" s="81">
        <v>2461761</v>
      </c>
      <c r="W68" s="81">
        <v>0</v>
      </c>
      <c r="X68" s="81">
        <v>0</v>
      </c>
      <c r="Y68" s="82">
        <v>111058246</v>
      </c>
      <c r="Z68" s="80">
        <v>16570388</v>
      </c>
      <c r="AA68" s="81">
        <v>0</v>
      </c>
      <c r="AB68" s="81">
        <v>87923162</v>
      </c>
      <c r="AC68" s="83">
        <v>104493550</v>
      </c>
    </row>
    <row r="69" spans="1:29" ht="13.5">
      <c r="A69" s="48" t="s">
        <v>572</v>
      </c>
      <c r="B69" s="78" t="s">
        <v>286</v>
      </c>
      <c r="C69" s="79" t="s">
        <v>287</v>
      </c>
      <c r="D69" s="80">
        <v>14933741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9722513</v>
      </c>
      <c r="N69" s="81">
        <v>0</v>
      </c>
      <c r="O69" s="81">
        <v>0</v>
      </c>
      <c r="P69" s="81">
        <v>12916042</v>
      </c>
      <c r="Q69" s="81">
        <v>0</v>
      </c>
      <c r="R69" s="81">
        <v>2527409</v>
      </c>
      <c r="S69" s="81">
        <v>0</v>
      </c>
      <c r="T69" s="81">
        <v>358870</v>
      </c>
      <c r="U69" s="81">
        <v>1285562</v>
      </c>
      <c r="V69" s="81">
        <v>4310817</v>
      </c>
      <c r="W69" s="81">
        <v>1094116</v>
      </c>
      <c r="X69" s="81">
        <v>0</v>
      </c>
      <c r="Y69" s="82">
        <v>47149070</v>
      </c>
      <c r="Z69" s="80">
        <v>23876562</v>
      </c>
      <c r="AA69" s="81">
        <v>0</v>
      </c>
      <c r="AB69" s="81">
        <v>21092615</v>
      </c>
      <c r="AC69" s="83">
        <v>44969177</v>
      </c>
    </row>
    <row r="70" spans="1:29" ht="13.5">
      <c r="A70" s="48" t="s">
        <v>572</v>
      </c>
      <c r="B70" s="78" t="s">
        <v>288</v>
      </c>
      <c r="C70" s="79" t="s">
        <v>289</v>
      </c>
      <c r="D70" s="80">
        <v>43281000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6000000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2">
        <v>49281000</v>
      </c>
      <c r="Z70" s="80">
        <v>49281000</v>
      </c>
      <c r="AA70" s="81">
        <v>0</v>
      </c>
      <c r="AB70" s="81">
        <v>0</v>
      </c>
      <c r="AC70" s="83">
        <v>49281000</v>
      </c>
    </row>
    <row r="71" spans="1:29" ht="13.5">
      <c r="A71" s="48" t="s">
        <v>572</v>
      </c>
      <c r="B71" s="78" t="s">
        <v>290</v>
      </c>
      <c r="C71" s="79" t="s">
        <v>291</v>
      </c>
      <c r="D71" s="80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31160764</v>
      </c>
      <c r="N71" s="81">
        <v>0</v>
      </c>
      <c r="O71" s="81">
        <v>0</v>
      </c>
      <c r="P71" s="81">
        <v>7658812</v>
      </c>
      <c r="Q71" s="81">
        <v>0</v>
      </c>
      <c r="R71" s="81">
        <v>106397</v>
      </c>
      <c r="S71" s="81">
        <v>1268173</v>
      </c>
      <c r="T71" s="81">
        <v>982766</v>
      </c>
      <c r="U71" s="81">
        <v>1000773</v>
      </c>
      <c r="V71" s="81">
        <v>1094116</v>
      </c>
      <c r="W71" s="81">
        <v>0</v>
      </c>
      <c r="X71" s="81">
        <v>0</v>
      </c>
      <c r="Y71" s="82">
        <v>43271801</v>
      </c>
      <c r="Z71" s="80">
        <v>30559000</v>
      </c>
      <c r="AA71" s="81">
        <v>0</v>
      </c>
      <c r="AB71" s="81">
        <v>12712801</v>
      </c>
      <c r="AC71" s="83">
        <v>43271801</v>
      </c>
    </row>
    <row r="72" spans="1:29" ht="13.5">
      <c r="A72" s="48" t="s">
        <v>573</v>
      </c>
      <c r="B72" s="78" t="s">
        <v>549</v>
      </c>
      <c r="C72" s="79" t="s">
        <v>550</v>
      </c>
      <c r="D72" s="80">
        <v>0</v>
      </c>
      <c r="E72" s="81">
        <v>0</v>
      </c>
      <c r="F72" s="81">
        <v>0</v>
      </c>
      <c r="G72" s="81">
        <v>247045395</v>
      </c>
      <c r="H72" s="81">
        <v>50395330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220500</v>
      </c>
      <c r="S72" s="81">
        <v>623817</v>
      </c>
      <c r="T72" s="81">
        <v>1003275</v>
      </c>
      <c r="U72" s="81">
        <v>346185</v>
      </c>
      <c r="V72" s="81">
        <v>0</v>
      </c>
      <c r="W72" s="81">
        <v>0</v>
      </c>
      <c r="X72" s="81">
        <v>0</v>
      </c>
      <c r="Y72" s="82">
        <v>299634502</v>
      </c>
      <c r="Z72" s="80">
        <v>295235725</v>
      </c>
      <c r="AA72" s="81">
        <v>0</v>
      </c>
      <c r="AB72" s="81">
        <v>4398777</v>
      </c>
      <c r="AC72" s="83">
        <v>299634502</v>
      </c>
    </row>
    <row r="73" spans="1:29" ht="12.75">
      <c r="A73" s="49"/>
      <c r="B73" s="84" t="s">
        <v>601</v>
      </c>
      <c r="C73" s="85"/>
      <c r="D73" s="86">
        <f aca="true" t="shared" si="10" ref="D73:AC73">SUM(D68:D72)</f>
        <v>93297571</v>
      </c>
      <c r="E73" s="87">
        <f t="shared" si="10"/>
        <v>0</v>
      </c>
      <c r="F73" s="87">
        <f t="shared" si="10"/>
        <v>21947967</v>
      </c>
      <c r="G73" s="87">
        <f t="shared" si="10"/>
        <v>247045395</v>
      </c>
      <c r="H73" s="87">
        <f t="shared" si="10"/>
        <v>50395330</v>
      </c>
      <c r="I73" s="87">
        <f t="shared" si="10"/>
        <v>1477057</v>
      </c>
      <c r="J73" s="87">
        <f t="shared" si="10"/>
        <v>0</v>
      </c>
      <c r="K73" s="87">
        <f t="shared" si="10"/>
        <v>0</v>
      </c>
      <c r="L73" s="87">
        <f t="shared" si="10"/>
        <v>0</v>
      </c>
      <c r="M73" s="87">
        <f t="shared" si="10"/>
        <v>85275808</v>
      </c>
      <c r="N73" s="87">
        <f t="shared" si="10"/>
        <v>0</v>
      </c>
      <c r="O73" s="87">
        <f t="shared" si="10"/>
        <v>0</v>
      </c>
      <c r="P73" s="87">
        <f t="shared" si="10"/>
        <v>24951318</v>
      </c>
      <c r="Q73" s="87">
        <f t="shared" si="10"/>
        <v>0</v>
      </c>
      <c r="R73" s="87">
        <f t="shared" si="10"/>
        <v>3456070</v>
      </c>
      <c r="S73" s="87">
        <f t="shared" si="10"/>
        <v>2439048</v>
      </c>
      <c r="T73" s="87">
        <f t="shared" si="10"/>
        <v>3865732</v>
      </c>
      <c r="U73" s="87">
        <f t="shared" si="10"/>
        <v>7282513</v>
      </c>
      <c r="V73" s="87">
        <f t="shared" si="10"/>
        <v>7866694</v>
      </c>
      <c r="W73" s="87">
        <f t="shared" si="10"/>
        <v>1094116</v>
      </c>
      <c r="X73" s="87">
        <f t="shared" si="10"/>
        <v>0</v>
      </c>
      <c r="Y73" s="88">
        <f t="shared" si="10"/>
        <v>550394619</v>
      </c>
      <c r="Z73" s="86">
        <f t="shared" si="10"/>
        <v>415522675</v>
      </c>
      <c r="AA73" s="87">
        <f t="shared" si="10"/>
        <v>0</v>
      </c>
      <c r="AB73" s="87">
        <f t="shared" si="10"/>
        <v>126127355</v>
      </c>
      <c r="AC73" s="89">
        <f t="shared" si="10"/>
        <v>541650030</v>
      </c>
    </row>
    <row r="74" spans="1:29" ht="12.75">
      <c r="A74" s="50"/>
      <c r="B74" s="90" t="s">
        <v>602</v>
      </c>
      <c r="C74" s="91"/>
      <c r="D74" s="92">
        <f aca="true" t="shared" si="11" ref="D74:AC74">SUM(D9,D11:D15,D17:D24,D26:D29,D31:D35,D37:D40,D42:D47,D49:D53,D55:D60,D62:D66,D68:D72)</f>
        <v>3014170051</v>
      </c>
      <c r="E74" s="93">
        <f t="shared" si="11"/>
        <v>92138193</v>
      </c>
      <c r="F74" s="93">
        <f t="shared" si="11"/>
        <v>1040273125</v>
      </c>
      <c r="G74" s="93">
        <f t="shared" si="11"/>
        <v>3042288992</v>
      </c>
      <c r="H74" s="93">
        <f t="shared" si="11"/>
        <v>1116498374</v>
      </c>
      <c r="I74" s="93">
        <f t="shared" si="11"/>
        <v>141486260</v>
      </c>
      <c r="J74" s="93">
        <f t="shared" si="11"/>
        <v>3434400</v>
      </c>
      <c r="K74" s="93">
        <f t="shared" si="11"/>
        <v>25392998</v>
      </c>
      <c r="L74" s="93">
        <f t="shared" si="11"/>
        <v>20530645</v>
      </c>
      <c r="M74" s="93">
        <f t="shared" si="11"/>
        <v>987657585</v>
      </c>
      <c r="N74" s="93">
        <f t="shared" si="11"/>
        <v>24000000</v>
      </c>
      <c r="O74" s="93">
        <f t="shared" si="11"/>
        <v>28786000</v>
      </c>
      <c r="P74" s="93">
        <f t="shared" si="11"/>
        <v>1379082888</v>
      </c>
      <c r="Q74" s="93">
        <f t="shared" si="11"/>
        <v>0</v>
      </c>
      <c r="R74" s="93">
        <f t="shared" si="11"/>
        <v>110721151</v>
      </c>
      <c r="S74" s="93">
        <f t="shared" si="11"/>
        <v>79283655</v>
      </c>
      <c r="T74" s="93">
        <f t="shared" si="11"/>
        <v>65011146</v>
      </c>
      <c r="U74" s="93">
        <f t="shared" si="11"/>
        <v>213411154</v>
      </c>
      <c r="V74" s="93">
        <f t="shared" si="11"/>
        <v>532260745</v>
      </c>
      <c r="W74" s="93">
        <f t="shared" si="11"/>
        <v>7842610</v>
      </c>
      <c r="X74" s="93">
        <f t="shared" si="11"/>
        <v>0</v>
      </c>
      <c r="Y74" s="94">
        <f t="shared" si="11"/>
        <v>11924269972</v>
      </c>
      <c r="Z74" s="92">
        <f t="shared" si="11"/>
        <v>8498751273</v>
      </c>
      <c r="AA74" s="93">
        <f t="shared" si="11"/>
        <v>1196424982</v>
      </c>
      <c r="AB74" s="93">
        <f t="shared" si="11"/>
        <v>1907943858</v>
      </c>
      <c r="AC74" s="95">
        <f t="shared" si="11"/>
        <v>11603120113</v>
      </c>
    </row>
    <row r="75" spans="1:29" ht="13.5">
      <c r="A75" s="51"/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3.5">
      <c r="A76" s="52"/>
      <c r="B76" s="127" t="s">
        <v>49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76:T76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00"/>
  <sheetViews>
    <sheetView showGridLines="0" zoomScalePageLayoutView="0" workbookViewId="0" topLeftCell="A1">
      <selection activeCell="B2" sqref="B2:AC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8" width="12.140625" style="0" customWidth="1"/>
    <col min="29" max="29" width="17.140625" style="0" bestFit="1" customWidth="1"/>
  </cols>
  <sheetData>
    <row r="1" spans="1:29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>
      <c r="A2" s="4"/>
      <c r="B2" s="115" t="s">
        <v>639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.5">
      <c r="A3" s="5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1:29" ht="15.75" customHeight="1">
      <c r="A4" s="7"/>
      <c r="B4" s="34"/>
      <c r="C4" s="35"/>
      <c r="D4" s="117" t="s">
        <v>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0" t="s">
        <v>1</v>
      </c>
      <c r="AA4" s="121"/>
      <c r="AB4" s="121"/>
      <c r="AC4" s="122"/>
    </row>
    <row r="5" spans="1:29" ht="38.25">
      <c r="A5" s="11"/>
      <c r="B5" s="36" t="s">
        <v>2</v>
      </c>
      <c r="C5" s="37" t="s">
        <v>3</v>
      </c>
      <c r="D5" s="31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3" t="s">
        <v>25</v>
      </c>
      <c r="Z5" s="32" t="s">
        <v>26</v>
      </c>
      <c r="AA5" s="32" t="s">
        <v>27</v>
      </c>
      <c r="AB5" s="32" t="s">
        <v>28</v>
      </c>
      <c r="AC5" s="33" t="s">
        <v>29</v>
      </c>
    </row>
    <row r="6" spans="1:29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1"/>
      <c r="AA6" s="42"/>
      <c r="AB6" s="42"/>
      <c r="AC6" s="44"/>
    </row>
    <row r="7" spans="1:29" ht="12.75">
      <c r="A7" s="45"/>
      <c r="B7" s="46" t="s">
        <v>603</v>
      </c>
      <c r="C7" s="47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  <c r="Z7" s="41"/>
      <c r="AA7" s="42"/>
      <c r="AB7" s="42"/>
      <c r="AC7" s="44"/>
    </row>
    <row r="8" spans="1:29" ht="12.75">
      <c r="A8" s="38"/>
      <c r="B8" s="39"/>
      <c r="C8" s="40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1"/>
      <c r="AA8" s="42"/>
      <c r="AB8" s="42"/>
      <c r="AC8" s="44"/>
    </row>
    <row r="9" spans="1:29" ht="13.5">
      <c r="A9" s="48" t="s">
        <v>572</v>
      </c>
      <c r="B9" s="78" t="s">
        <v>292</v>
      </c>
      <c r="C9" s="79" t="s">
        <v>293</v>
      </c>
      <c r="D9" s="80">
        <v>39876871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41000000</v>
      </c>
      <c r="N9" s="81">
        <v>0</v>
      </c>
      <c r="O9" s="81">
        <v>0</v>
      </c>
      <c r="P9" s="81">
        <v>0</v>
      </c>
      <c r="Q9" s="81">
        <v>0</v>
      </c>
      <c r="R9" s="81">
        <v>1570000</v>
      </c>
      <c r="S9" s="81">
        <v>1200000</v>
      </c>
      <c r="T9" s="81">
        <v>2000000</v>
      </c>
      <c r="U9" s="81">
        <v>4550000</v>
      </c>
      <c r="V9" s="81">
        <v>2500000</v>
      </c>
      <c r="W9" s="81">
        <v>0</v>
      </c>
      <c r="X9" s="81">
        <v>0</v>
      </c>
      <c r="Y9" s="82">
        <v>92696871</v>
      </c>
      <c r="Z9" s="80">
        <v>65797950</v>
      </c>
      <c r="AA9" s="81">
        <v>0</v>
      </c>
      <c r="AB9" s="81">
        <v>26898921</v>
      </c>
      <c r="AC9" s="83">
        <v>92696871</v>
      </c>
    </row>
    <row r="10" spans="1:29" ht="13.5">
      <c r="A10" s="48" t="s">
        <v>572</v>
      </c>
      <c r="B10" s="78" t="s">
        <v>294</v>
      </c>
      <c r="C10" s="79" t="s">
        <v>295</v>
      </c>
      <c r="D10" s="80">
        <v>107547001</v>
      </c>
      <c r="E10" s="81">
        <v>0</v>
      </c>
      <c r="F10" s="81">
        <v>12300000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7400000</v>
      </c>
      <c r="N10" s="81">
        <v>0</v>
      </c>
      <c r="O10" s="81">
        <v>0</v>
      </c>
      <c r="P10" s="81">
        <v>20000</v>
      </c>
      <c r="Q10" s="81">
        <v>0</v>
      </c>
      <c r="R10" s="81">
        <v>0</v>
      </c>
      <c r="S10" s="81">
        <v>0</v>
      </c>
      <c r="T10" s="81">
        <v>30000</v>
      </c>
      <c r="U10" s="81">
        <v>0</v>
      </c>
      <c r="V10" s="81">
        <v>400000</v>
      </c>
      <c r="W10" s="81">
        <v>0</v>
      </c>
      <c r="X10" s="81">
        <v>0</v>
      </c>
      <c r="Y10" s="82">
        <v>127697001</v>
      </c>
      <c r="Z10" s="80">
        <v>72707001</v>
      </c>
      <c r="AA10" s="81">
        <v>0</v>
      </c>
      <c r="AB10" s="81">
        <v>54990000</v>
      </c>
      <c r="AC10" s="83">
        <v>127697001</v>
      </c>
    </row>
    <row r="11" spans="1:29" ht="13.5">
      <c r="A11" s="48" t="s">
        <v>572</v>
      </c>
      <c r="B11" s="78" t="s">
        <v>296</v>
      </c>
      <c r="C11" s="79" t="s">
        <v>297</v>
      </c>
      <c r="D11" s="80">
        <v>102603806</v>
      </c>
      <c r="E11" s="81">
        <v>1</v>
      </c>
      <c r="F11" s="81">
        <v>8786451</v>
      </c>
      <c r="G11" s="81">
        <v>0</v>
      </c>
      <c r="H11" s="81">
        <v>0</v>
      </c>
      <c r="I11" s="81">
        <v>0</v>
      </c>
      <c r="J11" s="81">
        <v>15</v>
      </c>
      <c r="K11" s="81">
        <v>0</v>
      </c>
      <c r="L11" s="81">
        <v>0</v>
      </c>
      <c r="M11" s="81">
        <v>3</v>
      </c>
      <c r="N11" s="81">
        <v>0</v>
      </c>
      <c r="O11" s="81">
        <v>0</v>
      </c>
      <c r="P11" s="81">
        <v>2</v>
      </c>
      <c r="Q11" s="81">
        <v>0</v>
      </c>
      <c r="R11" s="81">
        <v>0</v>
      </c>
      <c r="S11" s="81">
        <v>0</v>
      </c>
      <c r="T11" s="81">
        <v>935001</v>
      </c>
      <c r="U11" s="81">
        <v>19</v>
      </c>
      <c r="V11" s="81">
        <v>1</v>
      </c>
      <c r="W11" s="81">
        <v>0</v>
      </c>
      <c r="X11" s="81">
        <v>0</v>
      </c>
      <c r="Y11" s="82">
        <v>112325299</v>
      </c>
      <c r="Z11" s="80">
        <v>102603815</v>
      </c>
      <c r="AA11" s="81">
        <v>39</v>
      </c>
      <c r="AB11" s="81">
        <v>9721445</v>
      </c>
      <c r="AC11" s="83">
        <v>112325299</v>
      </c>
    </row>
    <row r="12" spans="1:29" ht="13.5">
      <c r="A12" s="48" t="s">
        <v>572</v>
      </c>
      <c r="B12" s="78" t="s">
        <v>298</v>
      </c>
      <c r="C12" s="79" t="s">
        <v>299</v>
      </c>
      <c r="D12" s="80">
        <v>34477650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2">
        <v>34477650</v>
      </c>
      <c r="Z12" s="80">
        <v>34477650</v>
      </c>
      <c r="AA12" s="81">
        <v>0</v>
      </c>
      <c r="AB12" s="81">
        <v>0</v>
      </c>
      <c r="AC12" s="83">
        <v>34477650</v>
      </c>
    </row>
    <row r="13" spans="1:29" ht="13.5">
      <c r="A13" s="48" t="s">
        <v>572</v>
      </c>
      <c r="B13" s="78" t="s">
        <v>300</v>
      </c>
      <c r="C13" s="79" t="s">
        <v>301</v>
      </c>
      <c r="D13" s="80">
        <v>115717014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2304347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1250000</v>
      </c>
      <c r="T13" s="81">
        <v>1420000</v>
      </c>
      <c r="U13" s="81">
        <v>200000</v>
      </c>
      <c r="V13" s="81">
        <v>5000000</v>
      </c>
      <c r="W13" s="81">
        <v>0</v>
      </c>
      <c r="X13" s="81">
        <v>0</v>
      </c>
      <c r="Y13" s="82">
        <v>125891361</v>
      </c>
      <c r="Z13" s="80">
        <v>33653400</v>
      </c>
      <c r="AA13" s="81">
        <v>0</v>
      </c>
      <c r="AB13" s="81">
        <v>92237961</v>
      </c>
      <c r="AC13" s="83">
        <v>125891361</v>
      </c>
    </row>
    <row r="14" spans="1:29" ht="13.5">
      <c r="A14" s="48" t="s">
        <v>573</v>
      </c>
      <c r="B14" s="78" t="s">
        <v>529</v>
      </c>
      <c r="C14" s="79" t="s">
        <v>530</v>
      </c>
      <c r="D14" s="80">
        <v>0</v>
      </c>
      <c r="E14" s="81">
        <v>0</v>
      </c>
      <c r="F14" s="81">
        <v>0</v>
      </c>
      <c r="G14" s="81">
        <v>511459984</v>
      </c>
      <c r="H14" s="81">
        <v>112000000</v>
      </c>
      <c r="I14" s="81">
        <v>0</v>
      </c>
      <c r="J14" s="81">
        <v>0</v>
      </c>
      <c r="K14" s="81">
        <v>0</v>
      </c>
      <c r="L14" s="81">
        <v>0</v>
      </c>
      <c r="M14" s="81">
        <v>3099996</v>
      </c>
      <c r="N14" s="81">
        <v>0</v>
      </c>
      <c r="O14" s="81">
        <v>0</v>
      </c>
      <c r="P14" s="81">
        <v>0</v>
      </c>
      <c r="Q14" s="81">
        <v>0</v>
      </c>
      <c r="R14" s="81">
        <v>909996</v>
      </c>
      <c r="S14" s="81">
        <v>0</v>
      </c>
      <c r="T14" s="81">
        <v>2940000</v>
      </c>
      <c r="U14" s="81">
        <v>8250000</v>
      </c>
      <c r="V14" s="81">
        <v>15000000</v>
      </c>
      <c r="W14" s="81">
        <v>0</v>
      </c>
      <c r="X14" s="81">
        <v>0</v>
      </c>
      <c r="Y14" s="82">
        <v>653659976</v>
      </c>
      <c r="Z14" s="80">
        <v>623459984</v>
      </c>
      <c r="AA14" s="81">
        <v>0</v>
      </c>
      <c r="AB14" s="81">
        <v>30199992</v>
      </c>
      <c r="AC14" s="83">
        <v>653659976</v>
      </c>
    </row>
    <row r="15" spans="1:29" ht="12.75">
      <c r="A15" s="49"/>
      <c r="B15" s="84" t="s">
        <v>604</v>
      </c>
      <c r="C15" s="85"/>
      <c r="D15" s="86">
        <f aca="true" t="shared" si="0" ref="D15:AC15">SUM(D9:D14)</f>
        <v>400222342</v>
      </c>
      <c r="E15" s="87">
        <f t="shared" si="0"/>
        <v>1</v>
      </c>
      <c r="F15" s="87">
        <f t="shared" si="0"/>
        <v>21086451</v>
      </c>
      <c r="G15" s="87">
        <f t="shared" si="0"/>
        <v>511459984</v>
      </c>
      <c r="H15" s="87">
        <f t="shared" si="0"/>
        <v>112000000</v>
      </c>
      <c r="I15" s="87">
        <f t="shared" si="0"/>
        <v>0</v>
      </c>
      <c r="J15" s="87">
        <f t="shared" si="0"/>
        <v>15</v>
      </c>
      <c r="K15" s="87">
        <f t="shared" si="0"/>
        <v>0</v>
      </c>
      <c r="L15" s="87">
        <f t="shared" si="0"/>
        <v>0</v>
      </c>
      <c r="M15" s="87">
        <f t="shared" si="0"/>
        <v>53804346</v>
      </c>
      <c r="N15" s="87">
        <f t="shared" si="0"/>
        <v>0</v>
      </c>
      <c r="O15" s="87">
        <f t="shared" si="0"/>
        <v>0</v>
      </c>
      <c r="P15" s="87">
        <f t="shared" si="0"/>
        <v>20002</v>
      </c>
      <c r="Q15" s="87">
        <f t="shared" si="0"/>
        <v>0</v>
      </c>
      <c r="R15" s="87">
        <f t="shared" si="0"/>
        <v>2479996</v>
      </c>
      <c r="S15" s="87">
        <f t="shared" si="0"/>
        <v>2450000</v>
      </c>
      <c r="T15" s="87">
        <f t="shared" si="0"/>
        <v>7325001</v>
      </c>
      <c r="U15" s="87">
        <f t="shared" si="0"/>
        <v>13000019</v>
      </c>
      <c r="V15" s="87">
        <f t="shared" si="0"/>
        <v>22900001</v>
      </c>
      <c r="W15" s="87">
        <f t="shared" si="0"/>
        <v>0</v>
      </c>
      <c r="X15" s="87">
        <f t="shared" si="0"/>
        <v>0</v>
      </c>
      <c r="Y15" s="88">
        <f t="shared" si="0"/>
        <v>1146748158</v>
      </c>
      <c r="Z15" s="86">
        <f t="shared" si="0"/>
        <v>932699800</v>
      </c>
      <c r="AA15" s="87">
        <f t="shared" si="0"/>
        <v>39</v>
      </c>
      <c r="AB15" s="87">
        <f t="shared" si="0"/>
        <v>214048319</v>
      </c>
      <c r="AC15" s="89">
        <f t="shared" si="0"/>
        <v>1146748158</v>
      </c>
    </row>
    <row r="16" spans="1:29" ht="13.5">
      <c r="A16" s="48" t="s">
        <v>572</v>
      </c>
      <c r="B16" s="78" t="s">
        <v>302</v>
      </c>
      <c r="C16" s="79" t="s">
        <v>303</v>
      </c>
      <c r="D16" s="80">
        <v>1600000</v>
      </c>
      <c r="E16" s="81">
        <v>0</v>
      </c>
      <c r="F16" s="81">
        <v>5787000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16695000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2">
        <v>24082000</v>
      </c>
      <c r="Z16" s="80">
        <v>18295000</v>
      </c>
      <c r="AA16" s="81">
        <v>0</v>
      </c>
      <c r="AB16" s="81">
        <v>0</v>
      </c>
      <c r="AC16" s="83">
        <v>18295000</v>
      </c>
    </row>
    <row r="17" spans="1:29" ht="13.5">
      <c r="A17" s="48" t="s">
        <v>572</v>
      </c>
      <c r="B17" s="78" t="s">
        <v>304</v>
      </c>
      <c r="C17" s="79" t="s">
        <v>305</v>
      </c>
      <c r="D17" s="80">
        <v>191603220</v>
      </c>
      <c r="E17" s="81">
        <v>0</v>
      </c>
      <c r="F17" s="81">
        <v>12200000</v>
      </c>
      <c r="G17" s="81">
        <v>12000000</v>
      </c>
      <c r="H17" s="81">
        <v>0</v>
      </c>
      <c r="I17" s="81">
        <v>10000000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2600000</v>
      </c>
      <c r="S17" s="81">
        <v>870000</v>
      </c>
      <c r="T17" s="81">
        <v>300000</v>
      </c>
      <c r="U17" s="81">
        <v>2100000</v>
      </c>
      <c r="V17" s="81">
        <v>0</v>
      </c>
      <c r="W17" s="81">
        <v>0</v>
      </c>
      <c r="X17" s="81">
        <v>0</v>
      </c>
      <c r="Y17" s="82">
        <v>231673220</v>
      </c>
      <c r="Z17" s="80">
        <v>113912000</v>
      </c>
      <c r="AA17" s="81">
        <v>0</v>
      </c>
      <c r="AB17" s="81">
        <v>117761220</v>
      </c>
      <c r="AC17" s="83">
        <v>231673220</v>
      </c>
    </row>
    <row r="18" spans="1:29" ht="13.5">
      <c r="A18" s="48" t="s">
        <v>572</v>
      </c>
      <c r="B18" s="78" t="s">
        <v>306</v>
      </c>
      <c r="C18" s="79" t="s">
        <v>307</v>
      </c>
      <c r="D18" s="80">
        <v>61400004</v>
      </c>
      <c r="E18" s="81">
        <v>10100004</v>
      </c>
      <c r="F18" s="81">
        <v>41970000</v>
      </c>
      <c r="G18" s="81">
        <v>0</v>
      </c>
      <c r="H18" s="81">
        <v>0</v>
      </c>
      <c r="I18" s="81">
        <v>15999996</v>
      </c>
      <c r="J18" s="81">
        <v>0</v>
      </c>
      <c r="K18" s="81">
        <v>0</v>
      </c>
      <c r="L18" s="81">
        <v>0</v>
      </c>
      <c r="M18" s="81">
        <v>42600012</v>
      </c>
      <c r="N18" s="81">
        <v>0</v>
      </c>
      <c r="O18" s="81">
        <v>0</v>
      </c>
      <c r="P18" s="81">
        <v>68089992</v>
      </c>
      <c r="Q18" s="81">
        <v>0</v>
      </c>
      <c r="R18" s="81">
        <v>363936</v>
      </c>
      <c r="S18" s="81">
        <v>6750000</v>
      </c>
      <c r="T18" s="81">
        <v>164988</v>
      </c>
      <c r="U18" s="81">
        <v>5059992</v>
      </c>
      <c r="V18" s="81">
        <v>15399996</v>
      </c>
      <c r="W18" s="81">
        <v>3000000</v>
      </c>
      <c r="X18" s="81">
        <v>0</v>
      </c>
      <c r="Y18" s="82">
        <v>270898920</v>
      </c>
      <c r="Z18" s="80">
        <v>77500008</v>
      </c>
      <c r="AA18" s="81">
        <v>0</v>
      </c>
      <c r="AB18" s="81">
        <v>193398912</v>
      </c>
      <c r="AC18" s="83">
        <v>270898920</v>
      </c>
    </row>
    <row r="19" spans="1:29" ht="13.5">
      <c r="A19" s="48" t="s">
        <v>572</v>
      </c>
      <c r="B19" s="78" t="s">
        <v>308</v>
      </c>
      <c r="C19" s="79" t="s">
        <v>309</v>
      </c>
      <c r="D19" s="80">
        <v>98992612</v>
      </c>
      <c r="E19" s="81">
        <v>0</v>
      </c>
      <c r="F19" s="81">
        <v>46000004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13396387</v>
      </c>
      <c r="N19" s="81">
        <v>0</v>
      </c>
      <c r="O19" s="81">
        <v>0</v>
      </c>
      <c r="P19" s="81">
        <v>39999996</v>
      </c>
      <c r="Q19" s="81">
        <v>0</v>
      </c>
      <c r="R19" s="81">
        <v>0</v>
      </c>
      <c r="S19" s="81">
        <v>0</v>
      </c>
      <c r="T19" s="81">
        <v>0</v>
      </c>
      <c r="U19" s="81">
        <v>9350000</v>
      </c>
      <c r="V19" s="81">
        <v>1000000</v>
      </c>
      <c r="W19" s="81">
        <v>0</v>
      </c>
      <c r="X19" s="81">
        <v>0</v>
      </c>
      <c r="Y19" s="82">
        <v>208738999</v>
      </c>
      <c r="Z19" s="80">
        <v>79596225</v>
      </c>
      <c r="AA19" s="81">
        <v>0</v>
      </c>
      <c r="AB19" s="81">
        <v>129142774</v>
      </c>
      <c r="AC19" s="83">
        <v>208738999</v>
      </c>
    </row>
    <row r="20" spans="1:29" ht="13.5">
      <c r="A20" s="48" t="s">
        <v>573</v>
      </c>
      <c r="B20" s="78" t="s">
        <v>531</v>
      </c>
      <c r="C20" s="79" t="s">
        <v>532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62000004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747734448</v>
      </c>
      <c r="V20" s="81">
        <v>0</v>
      </c>
      <c r="W20" s="81">
        <v>0</v>
      </c>
      <c r="X20" s="81">
        <v>0</v>
      </c>
      <c r="Y20" s="82">
        <v>809734452</v>
      </c>
      <c r="Z20" s="80">
        <v>809734452</v>
      </c>
      <c r="AA20" s="81">
        <v>0</v>
      </c>
      <c r="AB20" s="81">
        <v>0</v>
      </c>
      <c r="AC20" s="83">
        <v>809734452</v>
      </c>
    </row>
    <row r="21" spans="1:29" ht="12.75">
      <c r="A21" s="49"/>
      <c r="B21" s="84" t="s">
        <v>605</v>
      </c>
      <c r="C21" s="85"/>
      <c r="D21" s="86">
        <f aca="true" t="shared" si="1" ref="D21:AC21">SUM(D16:D20)</f>
        <v>353595836</v>
      </c>
      <c r="E21" s="87">
        <f t="shared" si="1"/>
        <v>10100004</v>
      </c>
      <c r="F21" s="87">
        <f t="shared" si="1"/>
        <v>105957004</v>
      </c>
      <c r="G21" s="87">
        <f t="shared" si="1"/>
        <v>12000000</v>
      </c>
      <c r="H21" s="87">
        <f t="shared" si="1"/>
        <v>0</v>
      </c>
      <c r="I21" s="87">
        <f t="shared" si="1"/>
        <v>25999996</v>
      </c>
      <c r="J21" s="87">
        <f t="shared" si="1"/>
        <v>0</v>
      </c>
      <c r="K21" s="87">
        <f t="shared" si="1"/>
        <v>0</v>
      </c>
      <c r="L21" s="87">
        <f t="shared" si="1"/>
        <v>0</v>
      </c>
      <c r="M21" s="87">
        <f t="shared" si="1"/>
        <v>134691403</v>
      </c>
      <c r="N21" s="87">
        <f t="shared" si="1"/>
        <v>0</v>
      </c>
      <c r="O21" s="87">
        <f t="shared" si="1"/>
        <v>0</v>
      </c>
      <c r="P21" s="87">
        <f t="shared" si="1"/>
        <v>108089988</v>
      </c>
      <c r="Q21" s="87">
        <f t="shared" si="1"/>
        <v>0</v>
      </c>
      <c r="R21" s="87">
        <f t="shared" si="1"/>
        <v>2963936</v>
      </c>
      <c r="S21" s="87">
        <f t="shared" si="1"/>
        <v>7620000</v>
      </c>
      <c r="T21" s="87">
        <f t="shared" si="1"/>
        <v>464988</v>
      </c>
      <c r="U21" s="87">
        <f t="shared" si="1"/>
        <v>764244440</v>
      </c>
      <c r="V21" s="87">
        <f t="shared" si="1"/>
        <v>16399996</v>
      </c>
      <c r="W21" s="87">
        <f t="shared" si="1"/>
        <v>3000000</v>
      </c>
      <c r="X21" s="87">
        <f t="shared" si="1"/>
        <v>0</v>
      </c>
      <c r="Y21" s="88">
        <f t="shared" si="1"/>
        <v>1545127591</v>
      </c>
      <c r="Z21" s="86">
        <f t="shared" si="1"/>
        <v>1099037685</v>
      </c>
      <c r="AA21" s="87">
        <f t="shared" si="1"/>
        <v>0</v>
      </c>
      <c r="AB21" s="87">
        <f t="shared" si="1"/>
        <v>440302906</v>
      </c>
      <c r="AC21" s="89">
        <f t="shared" si="1"/>
        <v>1539340591</v>
      </c>
    </row>
    <row r="22" spans="1:29" ht="13.5">
      <c r="A22" s="48" t="s">
        <v>572</v>
      </c>
      <c r="B22" s="78" t="s">
        <v>310</v>
      </c>
      <c r="C22" s="79" t="s">
        <v>311</v>
      </c>
      <c r="D22" s="80">
        <v>10000000</v>
      </c>
      <c r="E22" s="81">
        <v>0</v>
      </c>
      <c r="F22" s="81">
        <v>33817980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35186651</v>
      </c>
      <c r="N22" s="81">
        <v>0</v>
      </c>
      <c r="O22" s="81">
        <v>0</v>
      </c>
      <c r="P22" s="81">
        <v>70000</v>
      </c>
      <c r="Q22" s="81">
        <v>0</v>
      </c>
      <c r="R22" s="81">
        <v>0</v>
      </c>
      <c r="S22" s="81">
        <v>2753380</v>
      </c>
      <c r="T22" s="81">
        <v>70000</v>
      </c>
      <c r="U22" s="81">
        <v>70000</v>
      </c>
      <c r="V22" s="81">
        <v>0</v>
      </c>
      <c r="W22" s="81">
        <v>0</v>
      </c>
      <c r="X22" s="81">
        <v>0</v>
      </c>
      <c r="Y22" s="82">
        <v>81968011</v>
      </c>
      <c r="Z22" s="80">
        <v>77956651</v>
      </c>
      <c r="AA22" s="81">
        <v>0</v>
      </c>
      <c r="AB22" s="81">
        <v>4011360</v>
      </c>
      <c r="AC22" s="83">
        <v>81968011</v>
      </c>
    </row>
    <row r="23" spans="1:29" ht="13.5">
      <c r="A23" s="48" t="s">
        <v>572</v>
      </c>
      <c r="B23" s="78" t="s">
        <v>312</v>
      </c>
      <c r="C23" s="79" t="s">
        <v>313</v>
      </c>
      <c r="D23" s="80">
        <v>45802400</v>
      </c>
      <c r="E23" s="81">
        <v>0</v>
      </c>
      <c r="F23" s="81">
        <v>10500000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1500000</v>
      </c>
      <c r="Q23" s="81">
        <v>0</v>
      </c>
      <c r="R23" s="81">
        <v>0</v>
      </c>
      <c r="S23" s="81">
        <v>1174160</v>
      </c>
      <c r="T23" s="81">
        <v>315000</v>
      </c>
      <c r="U23" s="81">
        <v>600000</v>
      </c>
      <c r="V23" s="81">
        <v>700000</v>
      </c>
      <c r="W23" s="81">
        <v>0</v>
      </c>
      <c r="X23" s="81">
        <v>0</v>
      </c>
      <c r="Y23" s="82">
        <v>60591560</v>
      </c>
      <c r="Z23" s="80">
        <v>44802400</v>
      </c>
      <c r="AA23" s="81">
        <v>0</v>
      </c>
      <c r="AB23" s="81">
        <v>15789160</v>
      </c>
      <c r="AC23" s="83">
        <v>60591560</v>
      </c>
    </row>
    <row r="24" spans="1:29" ht="13.5">
      <c r="A24" s="48" t="s">
        <v>572</v>
      </c>
      <c r="B24" s="78" t="s">
        <v>80</v>
      </c>
      <c r="C24" s="79" t="s">
        <v>81</v>
      </c>
      <c r="D24" s="80">
        <v>296333714</v>
      </c>
      <c r="E24" s="81">
        <v>17100000</v>
      </c>
      <c r="F24" s="81">
        <v>36942500</v>
      </c>
      <c r="G24" s="81">
        <v>192611701</v>
      </c>
      <c r="H24" s="81">
        <v>0</v>
      </c>
      <c r="I24" s="81">
        <v>3150000</v>
      </c>
      <c r="J24" s="81">
        <v>0</v>
      </c>
      <c r="K24" s="81">
        <v>0</v>
      </c>
      <c r="L24" s="81">
        <v>1958775</v>
      </c>
      <c r="M24" s="81">
        <v>72164214</v>
      </c>
      <c r="N24" s="81">
        <v>0</v>
      </c>
      <c r="O24" s="81">
        <v>7400000</v>
      </c>
      <c r="P24" s="81">
        <v>6961540</v>
      </c>
      <c r="Q24" s="81">
        <v>0</v>
      </c>
      <c r="R24" s="81">
        <v>257123</v>
      </c>
      <c r="S24" s="81">
        <v>1305850</v>
      </c>
      <c r="T24" s="81">
        <v>1122340</v>
      </c>
      <c r="U24" s="81">
        <v>4505680</v>
      </c>
      <c r="V24" s="81">
        <v>0</v>
      </c>
      <c r="W24" s="81">
        <v>0</v>
      </c>
      <c r="X24" s="81">
        <v>0</v>
      </c>
      <c r="Y24" s="82">
        <v>641813437</v>
      </c>
      <c r="Z24" s="80">
        <v>531591450</v>
      </c>
      <c r="AA24" s="81">
        <v>0</v>
      </c>
      <c r="AB24" s="81">
        <v>110221987</v>
      </c>
      <c r="AC24" s="83">
        <v>641813437</v>
      </c>
    </row>
    <row r="25" spans="1:29" ht="13.5">
      <c r="A25" s="48" t="s">
        <v>572</v>
      </c>
      <c r="B25" s="78" t="s">
        <v>314</v>
      </c>
      <c r="C25" s="79" t="s">
        <v>315</v>
      </c>
      <c r="D25" s="80">
        <v>46000000</v>
      </c>
      <c r="E25" s="81">
        <v>37500000</v>
      </c>
      <c r="F25" s="81">
        <v>0</v>
      </c>
      <c r="G25" s="81">
        <v>0</v>
      </c>
      <c r="H25" s="81">
        <v>0</v>
      </c>
      <c r="I25" s="81">
        <v>205803</v>
      </c>
      <c r="J25" s="81">
        <v>0</v>
      </c>
      <c r="K25" s="81">
        <v>0</v>
      </c>
      <c r="L25" s="81">
        <v>0</v>
      </c>
      <c r="M25" s="81">
        <v>17546600</v>
      </c>
      <c r="N25" s="81">
        <v>0</v>
      </c>
      <c r="O25" s="81">
        <v>27500000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2">
        <v>128752403</v>
      </c>
      <c r="Z25" s="80">
        <v>63546600</v>
      </c>
      <c r="AA25" s="81">
        <v>0</v>
      </c>
      <c r="AB25" s="81">
        <v>65205803</v>
      </c>
      <c r="AC25" s="83">
        <v>128752403</v>
      </c>
    </row>
    <row r="26" spans="1:29" ht="13.5">
      <c r="A26" s="48" t="s">
        <v>573</v>
      </c>
      <c r="B26" s="78" t="s">
        <v>533</v>
      </c>
      <c r="C26" s="79" t="s">
        <v>534</v>
      </c>
      <c r="D26" s="80">
        <v>0</v>
      </c>
      <c r="E26" s="81">
        <v>0</v>
      </c>
      <c r="F26" s="81">
        <v>0</v>
      </c>
      <c r="G26" s="81">
        <v>328450000</v>
      </c>
      <c r="H26" s="81">
        <v>15000000</v>
      </c>
      <c r="I26" s="81">
        <v>0</v>
      </c>
      <c r="J26" s="81">
        <v>0</v>
      </c>
      <c r="K26" s="81">
        <v>0</v>
      </c>
      <c r="L26" s="81">
        <v>0</v>
      </c>
      <c r="M26" s="81">
        <v>2500000</v>
      </c>
      <c r="N26" s="81">
        <v>0</v>
      </c>
      <c r="O26" s="81">
        <v>0</v>
      </c>
      <c r="P26" s="81">
        <v>0</v>
      </c>
      <c r="Q26" s="81">
        <v>0</v>
      </c>
      <c r="R26" s="81">
        <v>1747000</v>
      </c>
      <c r="S26" s="81">
        <v>2360000</v>
      </c>
      <c r="T26" s="81">
        <v>2250000</v>
      </c>
      <c r="U26" s="81">
        <v>8500000</v>
      </c>
      <c r="V26" s="81">
        <v>4000000</v>
      </c>
      <c r="W26" s="81">
        <v>0</v>
      </c>
      <c r="X26" s="81">
        <v>0</v>
      </c>
      <c r="Y26" s="82">
        <v>364807000</v>
      </c>
      <c r="Z26" s="80">
        <v>269993000</v>
      </c>
      <c r="AA26" s="81">
        <v>0</v>
      </c>
      <c r="AB26" s="81">
        <v>94814000</v>
      </c>
      <c r="AC26" s="83">
        <v>364807000</v>
      </c>
    </row>
    <row r="27" spans="1:29" ht="12.75">
      <c r="A27" s="49"/>
      <c r="B27" s="84" t="s">
        <v>606</v>
      </c>
      <c r="C27" s="85"/>
      <c r="D27" s="86">
        <f aca="true" t="shared" si="2" ref="D27:AC27">SUM(D22:D26)</f>
        <v>398136114</v>
      </c>
      <c r="E27" s="87">
        <f t="shared" si="2"/>
        <v>54600000</v>
      </c>
      <c r="F27" s="87">
        <f t="shared" si="2"/>
        <v>81260480</v>
      </c>
      <c r="G27" s="87">
        <f t="shared" si="2"/>
        <v>521061701</v>
      </c>
      <c r="H27" s="87">
        <f t="shared" si="2"/>
        <v>15000000</v>
      </c>
      <c r="I27" s="87">
        <f t="shared" si="2"/>
        <v>3355803</v>
      </c>
      <c r="J27" s="87">
        <f t="shared" si="2"/>
        <v>0</v>
      </c>
      <c r="K27" s="87">
        <f t="shared" si="2"/>
        <v>0</v>
      </c>
      <c r="L27" s="87">
        <f t="shared" si="2"/>
        <v>1958775</v>
      </c>
      <c r="M27" s="87">
        <f t="shared" si="2"/>
        <v>127397465</v>
      </c>
      <c r="N27" s="87">
        <f t="shared" si="2"/>
        <v>0</v>
      </c>
      <c r="O27" s="87">
        <f t="shared" si="2"/>
        <v>34900000</v>
      </c>
      <c r="P27" s="87">
        <f t="shared" si="2"/>
        <v>8531540</v>
      </c>
      <c r="Q27" s="87">
        <f t="shared" si="2"/>
        <v>0</v>
      </c>
      <c r="R27" s="87">
        <f t="shared" si="2"/>
        <v>2004123</v>
      </c>
      <c r="S27" s="87">
        <f t="shared" si="2"/>
        <v>7593390</v>
      </c>
      <c r="T27" s="87">
        <f t="shared" si="2"/>
        <v>3757340</v>
      </c>
      <c r="U27" s="87">
        <f t="shared" si="2"/>
        <v>13675680</v>
      </c>
      <c r="V27" s="87">
        <f t="shared" si="2"/>
        <v>4700000</v>
      </c>
      <c r="W27" s="87">
        <f t="shared" si="2"/>
        <v>0</v>
      </c>
      <c r="X27" s="87">
        <f t="shared" si="2"/>
        <v>0</v>
      </c>
      <c r="Y27" s="88">
        <f t="shared" si="2"/>
        <v>1277932411</v>
      </c>
      <c r="Z27" s="86">
        <f t="shared" si="2"/>
        <v>987890101</v>
      </c>
      <c r="AA27" s="87">
        <f t="shared" si="2"/>
        <v>0</v>
      </c>
      <c r="AB27" s="87">
        <f t="shared" si="2"/>
        <v>290042310</v>
      </c>
      <c r="AC27" s="89">
        <f t="shared" si="2"/>
        <v>1277932411</v>
      </c>
    </row>
    <row r="28" spans="1:29" ht="13.5">
      <c r="A28" s="48" t="s">
        <v>572</v>
      </c>
      <c r="B28" s="78" t="s">
        <v>316</v>
      </c>
      <c r="C28" s="79" t="s">
        <v>317</v>
      </c>
      <c r="D28" s="80">
        <v>17582664</v>
      </c>
      <c r="E28" s="81">
        <v>0</v>
      </c>
      <c r="F28" s="81">
        <v>53138700</v>
      </c>
      <c r="G28" s="81">
        <v>94320000</v>
      </c>
      <c r="H28" s="81">
        <v>7000008</v>
      </c>
      <c r="I28" s="81">
        <v>2499996</v>
      </c>
      <c r="J28" s="81">
        <v>0</v>
      </c>
      <c r="K28" s="81">
        <v>0</v>
      </c>
      <c r="L28" s="81">
        <v>0</v>
      </c>
      <c r="M28" s="81">
        <v>3000000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2">
        <v>177541368</v>
      </c>
      <c r="Z28" s="80">
        <v>177541368</v>
      </c>
      <c r="AA28" s="81">
        <v>0</v>
      </c>
      <c r="AB28" s="81">
        <v>0</v>
      </c>
      <c r="AC28" s="83">
        <v>177541368</v>
      </c>
    </row>
    <row r="29" spans="1:29" ht="13.5">
      <c r="A29" s="48" t="s">
        <v>572</v>
      </c>
      <c r="B29" s="78" t="s">
        <v>318</v>
      </c>
      <c r="C29" s="79" t="s">
        <v>319</v>
      </c>
      <c r="D29" s="80">
        <v>0</v>
      </c>
      <c r="E29" s="81">
        <v>0</v>
      </c>
      <c r="F29" s="81">
        <v>7000000</v>
      </c>
      <c r="G29" s="81">
        <v>60715725</v>
      </c>
      <c r="H29" s="81">
        <v>5</v>
      </c>
      <c r="I29" s="81">
        <v>23555726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1500000</v>
      </c>
      <c r="T29" s="81">
        <v>1</v>
      </c>
      <c r="U29" s="81">
        <v>14</v>
      </c>
      <c r="V29" s="81">
        <v>0</v>
      </c>
      <c r="W29" s="81">
        <v>0</v>
      </c>
      <c r="X29" s="81">
        <v>0</v>
      </c>
      <c r="Y29" s="82">
        <v>92771471</v>
      </c>
      <c r="Z29" s="80">
        <v>91271455</v>
      </c>
      <c r="AA29" s="81">
        <v>0</v>
      </c>
      <c r="AB29" s="81">
        <v>1500016</v>
      </c>
      <c r="AC29" s="83">
        <v>92771471</v>
      </c>
    </row>
    <row r="30" spans="1:29" ht="13.5">
      <c r="A30" s="48" t="s">
        <v>572</v>
      </c>
      <c r="B30" s="78" t="s">
        <v>320</v>
      </c>
      <c r="C30" s="79" t="s">
        <v>321</v>
      </c>
      <c r="D30" s="80">
        <v>5324240</v>
      </c>
      <c r="E30" s="81">
        <v>0</v>
      </c>
      <c r="F30" s="81">
        <v>4452000</v>
      </c>
      <c r="G30" s="81">
        <v>10601722</v>
      </c>
      <c r="H30" s="81">
        <v>21408278</v>
      </c>
      <c r="I30" s="81">
        <v>13399260</v>
      </c>
      <c r="J30" s="81">
        <v>0</v>
      </c>
      <c r="K30" s="81">
        <v>0</v>
      </c>
      <c r="L30" s="81">
        <v>0</v>
      </c>
      <c r="M30" s="81">
        <v>8950000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250000</v>
      </c>
      <c r="U30" s="81">
        <v>0</v>
      </c>
      <c r="V30" s="81">
        <v>0</v>
      </c>
      <c r="W30" s="81">
        <v>0</v>
      </c>
      <c r="X30" s="81">
        <v>0</v>
      </c>
      <c r="Y30" s="82">
        <v>64385500</v>
      </c>
      <c r="Z30" s="80">
        <v>64135500</v>
      </c>
      <c r="AA30" s="81">
        <v>0</v>
      </c>
      <c r="AB30" s="81">
        <v>250000</v>
      </c>
      <c r="AC30" s="83">
        <v>64385500</v>
      </c>
    </row>
    <row r="31" spans="1:29" ht="13.5">
      <c r="A31" s="48" t="s">
        <v>572</v>
      </c>
      <c r="B31" s="78" t="s">
        <v>322</v>
      </c>
      <c r="C31" s="79" t="s">
        <v>323</v>
      </c>
      <c r="D31" s="80">
        <v>25000000</v>
      </c>
      <c r="E31" s="81">
        <v>0</v>
      </c>
      <c r="F31" s="81">
        <v>19000000</v>
      </c>
      <c r="G31" s="81">
        <v>508411800</v>
      </c>
      <c r="H31" s="81">
        <v>20000000</v>
      </c>
      <c r="I31" s="81">
        <v>0</v>
      </c>
      <c r="J31" s="81">
        <v>0</v>
      </c>
      <c r="K31" s="81">
        <v>0</v>
      </c>
      <c r="L31" s="81">
        <v>0</v>
      </c>
      <c r="M31" s="81">
        <v>41828200</v>
      </c>
      <c r="N31" s="81">
        <v>0</v>
      </c>
      <c r="O31" s="81">
        <v>0</v>
      </c>
      <c r="P31" s="81">
        <v>7000000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12035276</v>
      </c>
      <c r="W31" s="81">
        <v>0</v>
      </c>
      <c r="X31" s="81">
        <v>0</v>
      </c>
      <c r="Y31" s="82">
        <v>633275276</v>
      </c>
      <c r="Z31" s="80">
        <v>597240000</v>
      </c>
      <c r="AA31" s="81">
        <v>0</v>
      </c>
      <c r="AB31" s="81">
        <v>36035276</v>
      </c>
      <c r="AC31" s="83">
        <v>633275276</v>
      </c>
    </row>
    <row r="32" spans="1:29" ht="13.5">
      <c r="A32" s="48" t="s">
        <v>572</v>
      </c>
      <c r="B32" s="78" t="s">
        <v>324</v>
      </c>
      <c r="C32" s="79" t="s">
        <v>325</v>
      </c>
      <c r="D32" s="80">
        <v>13677468</v>
      </c>
      <c r="E32" s="81">
        <v>0</v>
      </c>
      <c r="F32" s="81">
        <v>36950256</v>
      </c>
      <c r="G32" s="81">
        <v>0</v>
      </c>
      <c r="H32" s="81">
        <v>0</v>
      </c>
      <c r="I32" s="81">
        <v>4251288</v>
      </c>
      <c r="J32" s="81">
        <v>0</v>
      </c>
      <c r="K32" s="81">
        <v>0</v>
      </c>
      <c r="L32" s="81">
        <v>0</v>
      </c>
      <c r="M32" s="81">
        <v>11659728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66538740</v>
      </c>
      <c r="Z32" s="80">
        <v>66538740</v>
      </c>
      <c r="AA32" s="81">
        <v>0</v>
      </c>
      <c r="AB32" s="81">
        <v>0</v>
      </c>
      <c r="AC32" s="83">
        <v>66538740</v>
      </c>
    </row>
    <row r="33" spans="1:29" ht="13.5">
      <c r="A33" s="48" t="s">
        <v>573</v>
      </c>
      <c r="B33" s="78" t="s">
        <v>535</v>
      </c>
      <c r="C33" s="79" t="s">
        <v>536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2">
        <v>0</v>
      </c>
      <c r="Z33" s="80">
        <v>0</v>
      </c>
      <c r="AA33" s="81">
        <v>0</v>
      </c>
      <c r="AB33" s="81">
        <v>0</v>
      </c>
      <c r="AC33" s="83">
        <v>0</v>
      </c>
    </row>
    <row r="34" spans="1:29" ht="12.75">
      <c r="A34" s="49"/>
      <c r="B34" s="84" t="s">
        <v>607</v>
      </c>
      <c r="C34" s="85"/>
      <c r="D34" s="86">
        <f aca="true" t="shared" si="3" ref="D34:AC34">SUM(D28:D33)</f>
        <v>61584372</v>
      </c>
      <c r="E34" s="87">
        <f t="shared" si="3"/>
        <v>0</v>
      </c>
      <c r="F34" s="87">
        <f t="shared" si="3"/>
        <v>120540956</v>
      </c>
      <c r="G34" s="87">
        <f t="shared" si="3"/>
        <v>674049247</v>
      </c>
      <c r="H34" s="87">
        <f t="shared" si="3"/>
        <v>48408291</v>
      </c>
      <c r="I34" s="87">
        <f t="shared" si="3"/>
        <v>43706270</v>
      </c>
      <c r="J34" s="87">
        <f t="shared" si="3"/>
        <v>0</v>
      </c>
      <c r="K34" s="87">
        <f t="shared" si="3"/>
        <v>0</v>
      </c>
      <c r="L34" s="87">
        <f t="shared" si="3"/>
        <v>0</v>
      </c>
      <c r="M34" s="87">
        <f t="shared" si="3"/>
        <v>65437928</v>
      </c>
      <c r="N34" s="87">
        <f t="shared" si="3"/>
        <v>0</v>
      </c>
      <c r="O34" s="87">
        <f t="shared" si="3"/>
        <v>0</v>
      </c>
      <c r="P34" s="87">
        <f t="shared" si="3"/>
        <v>7000000</v>
      </c>
      <c r="Q34" s="87">
        <f t="shared" si="3"/>
        <v>0</v>
      </c>
      <c r="R34" s="87">
        <f t="shared" si="3"/>
        <v>0</v>
      </c>
      <c r="S34" s="87">
        <f t="shared" si="3"/>
        <v>1500000</v>
      </c>
      <c r="T34" s="87">
        <f t="shared" si="3"/>
        <v>250001</v>
      </c>
      <c r="U34" s="87">
        <f t="shared" si="3"/>
        <v>14</v>
      </c>
      <c r="V34" s="87">
        <f t="shared" si="3"/>
        <v>12035276</v>
      </c>
      <c r="W34" s="87">
        <f t="shared" si="3"/>
        <v>0</v>
      </c>
      <c r="X34" s="87">
        <f t="shared" si="3"/>
        <v>0</v>
      </c>
      <c r="Y34" s="88">
        <f t="shared" si="3"/>
        <v>1034512355</v>
      </c>
      <c r="Z34" s="86">
        <f t="shared" si="3"/>
        <v>996727063</v>
      </c>
      <c r="AA34" s="87">
        <f t="shared" si="3"/>
        <v>0</v>
      </c>
      <c r="AB34" s="87">
        <f t="shared" si="3"/>
        <v>37785292</v>
      </c>
      <c r="AC34" s="89">
        <f t="shared" si="3"/>
        <v>1034512355</v>
      </c>
    </row>
    <row r="35" spans="1:29" ht="13.5">
      <c r="A35" s="48" t="s">
        <v>572</v>
      </c>
      <c r="B35" s="78" t="s">
        <v>326</v>
      </c>
      <c r="C35" s="79" t="s">
        <v>327</v>
      </c>
      <c r="D35" s="80">
        <v>47180900</v>
      </c>
      <c r="E35" s="81">
        <v>0</v>
      </c>
      <c r="F35" s="81">
        <v>10170000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8350000</v>
      </c>
      <c r="V35" s="81">
        <v>0</v>
      </c>
      <c r="W35" s="81">
        <v>0</v>
      </c>
      <c r="X35" s="81">
        <v>0</v>
      </c>
      <c r="Y35" s="82">
        <v>65700900</v>
      </c>
      <c r="Z35" s="80">
        <v>35930900</v>
      </c>
      <c r="AA35" s="81">
        <v>0</v>
      </c>
      <c r="AB35" s="81">
        <v>29770000</v>
      </c>
      <c r="AC35" s="83">
        <v>65700900</v>
      </c>
    </row>
    <row r="36" spans="1:29" ht="13.5">
      <c r="A36" s="48" t="s">
        <v>572</v>
      </c>
      <c r="B36" s="78" t="s">
        <v>328</v>
      </c>
      <c r="C36" s="79" t="s">
        <v>329</v>
      </c>
      <c r="D36" s="80">
        <v>83301660</v>
      </c>
      <c r="E36" s="81">
        <v>0</v>
      </c>
      <c r="F36" s="81">
        <v>12646500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500004</v>
      </c>
      <c r="T36" s="81">
        <v>500004</v>
      </c>
      <c r="U36" s="81">
        <v>434784</v>
      </c>
      <c r="V36" s="81">
        <v>0</v>
      </c>
      <c r="W36" s="81">
        <v>0</v>
      </c>
      <c r="X36" s="81">
        <v>0</v>
      </c>
      <c r="Y36" s="82">
        <v>97382952</v>
      </c>
      <c r="Z36" s="80">
        <v>72606000</v>
      </c>
      <c r="AA36" s="81">
        <v>0</v>
      </c>
      <c r="AB36" s="81">
        <v>24776952</v>
      </c>
      <c r="AC36" s="83">
        <v>97382952</v>
      </c>
    </row>
    <row r="37" spans="1:29" ht="13.5">
      <c r="A37" s="48" t="s">
        <v>572</v>
      </c>
      <c r="B37" s="78" t="s">
        <v>330</v>
      </c>
      <c r="C37" s="79" t="s">
        <v>331</v>
      </c>
      <c r="D37" s="80">
        <v>83895000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35452272</v>
      </c>
      <c r="N37" s="81">
        <v>0</v>
      </c>
      <c r="O37" s="81">
        <v>209500</v>
      </c>
      <c r="P37" s="81">
        <v>0</v>
      </c>
      <c r="Q37" s="81">
        <v>0</v>
      </c>
      <c r="R37" s="81">
        <v>1500000</v>
      </c>
      <c r="S37" s="81">
        <v>2000000</v>
      </c>
      <c r="T37" s="81">
        <v>2800000</v>
      </c>
      <c r="U37" s="81">
        <v>2020428</v>
      </c>
      <c r="V37" s="81">
        <v>0</v>
      </c>
      <c r="W37" s="81">
        <v>0</v>
      </c>
      <c r="X37" s="81">
        <v>0</v>
      </c>
      <c r="Y37" s="82">
        <v>127877200</v>
      </c>
      <c r="Z37" s="80">
        <v>57200000</v>
      </c>
      <c r="AA37" s="81">
        <v>0</v>
      </c>
      <c r="AB37" s="81">
        <v>21520428</v>
      </c>
      <c r="AC37" s="83">
        <v>78720428</v>
      </c>
    </row>
    <row r="38" spans="1:29" ht="13.5">
      <c r="A38" s="48" t="s">
        <v>572</v>
      </c>
      <c r="B38" s="78" t="s">
        <v>332</v>
      </c>
      <c r="C38" s="79" t="s">
        <v>333</v>
      </c>
      <c r="D38" s="80">
        <v>99136505</v>
      </c>
      <c r="E38" s="81">
        <v>0</v>
      </c>
      <c r="F38" s="81">
        <v>45427505</v>
      </c>
      <c r="G38" s="81">
        <v>800000</v>
      </c>
      <c r="H38" s="81">
        <v>0</v>
      </c>
      <c r="I38" s="81">
        <v>5500000</v>
      </c>
      <c r="J38" s="81">
        <v>0</v>
      </c>
      <c r="K38" s="81">
        <v>0</v>
      </c>
      <c r="L38" s="81">
        <v>0</v>
      </c>
      <c r="M38" s="81">
        <v>1900000</v>
      </c>
      <c r="N38" s="81">
        <v>0</v>
      </c>
      <c r="O38" s="81">
        <v>0</v>
      </c>
      <c r="P38" s="81">
        <v>40000000</v>
      </c>
      <c r="Q38" s="81">
        <v>0</v>
      </c>
      <c r="R38" s="81">
        <v>422329</v>
      </c>
      <c r="S38" s="81">
        <v>0</v>
      </c>
      <c r="T38" s="81">
        <v>1412716</v>
      </c>
      <c r="U38" s="81">
        <v>0</v>
      </c>
      <c r="V38" s="81">
        <v>0</v>
      </c>
      <c r="W38" s="81">
        <v>0</v>
      </c>
      <c r="X38" s="81">
        <v>0</v>
      </c>
      <c r="Y38" s="82">
        <v>194599055</v>
      </c>
      <c r="Z38" s="80">
        <v>124564010</v>
      </c>
      <c r="AA38" s="81">
        <v>0</v>
      </c>
      <c r="AB38" s="81">
        <v>70035045</v>
      </c>
      <c r="AC38" s="83">
        <v>194599055</v>
      </c>
    </row>
    <row r="39" spans="1:29" ht="13.5">
      <c r="A39" s="48" t="s">
        <v>573</v>
      </c>
      <c r="B39" s="78" t="s">
        <v>555</v>
      </c>
      <c r="C39" s="79" t="s">
        <v>556</v>
      </c>
      <c r="D39" s="80">
        <v>2604000</v>
      </c>
      <c r="E39" s="81">
        <v>0</v>
      </c>
      <c r="F39" s="81">
        <v>0</v>
      </c>
      <c r="G39" s="81">
        <v>532430000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2">
        <v>535034000</v>
      </c>
      <c r="Z39" s="80">
        <v>533834000</v>
      </c>
      <c r="AA39" s="81">
        <v>0</v>
      </c>
      <c r="AB39" s="81">
        <v>1200000</v>
      </c>
      <c r="AC39" s="83">
        <v>535034000</v>
      </c>
    </row>
    <row r="40" spans="1:29" ht="12.75">
      <c r="A40" s="49"/>
      <c r="B40" s="84" t="s">
        <v>608</v>
      </c>
      <c r="C40" s="85"/>
      <c r="D40" s="86">
        <f aca="true" t="shared" si="4" ref="D40:AC40">SUM(D35:D39)</f>
        <v>316118065</v>
      </c>
      <c r="E40" s="87">
        <f t="shared" si="4"/>
        <v>0</v>
      </c>
      <c r="F40" s="87">
        <f t="shared" si="4"/>
        <v>68244005</v>
      </c>
      <c r="G40" s="87">
        <f t="shared" si="4"/>
        <v>533230000</v>
      </c>
      <c r="H40" s="87">
        <f t="shared" si="4"/>
        <v>0</v>
      </c>
      <c r="I40" s="87">
        <f t="shared" si="4"/>
        <v>5500000</v>
      </c>
      <c r="J40" s="87">
        <f t="shared" si="4"/>
        <v>0</v>
      </c>
      <c r="K40" s="87">
        <f t="shared" si="4"/>
        <v>0</v>
      </c>
      <c r="L40" s="87">
        <f t="shared" si="4"/>
        <v>0</v>
      </c>
      <c r="M40" s="87">
        <f t="shared" si="4"/>
        <v>37352272</v>
      </c>
      <c r="N40" s="87">
        <f t="shared" si="4"/>
        <v>0</v>
      </c>
      <c r="O40" s="87">
        <f t="shared" si="4"/>
        <v>209500</v>
      </c>
      <c r="P40" s="87">
        <f t="shared" si="4"/>
        <v>40000000</v>
      </c>
      <c r="Q40" s="87">
        <f t="shared" si="4"/>
        <v>0</v>
      </c>
      <c r="R40" s="87">
        <f t="shared" si="4"/>
        <v>1922329</v>
      </c>
      <c r="S40" s="87">
        <f t="shared" si="4"/>
        <v>2500004</v>
      </c>
      <c r="T40" s="87">
        <f t="shared" si="4"/>
        <v>4712720</v>
      </c>
      <c r="U40" s="87">
        <f t="shared" si="4"/>
        <v>10805212</v>
      </c>
      <c r="V40" s="87">
        <f t="shared" si="4"/>
        <v>0</v>
      </c>
      <c r="W40" s="87">
        <f t="shared" si="4"/>
        <v>0</v>
      </c>
      <c r="X40" s="87">
        <f t="shared" si="4"/>
        <v>0</v>
      </c>
      <c r="Y40" s="88">
        <f t="shared" si="4"/>
        <v>1020594107</v>
      </c>
      <c r="Z40" s="86">
        <f t="shared" si="4"/>
        <v>824134910</v>
      </c>
      <c r="AA40" s="87">
        <f t="shared" si="4"/>
        <v>0</v>
      </c>
      <c r="AB40" s="87">
        <f t="shared" si="4"/>
        <v>147302425</v>
      </c>
      <c r="AC40" s="89">
        <f t="shared" si="4"/>
        <v>971437335</v>
      </c>
    </row>
    <row r="41" spans="1:29" ht="12.75">
      <c r="A41" s="50"/>
      <c r="B41" s="90" t="s">
        <v>609</v>
      </c>
      <c r="C41" s="91"/>
      <c r="D41" s="92">
        <f aca="true" t="shared" si="5" ref="D41:AC41">SUM(D9:D14,D16:D20,D22:D26,D28:D33,D35:D39)</f>
        <v>1529656729</v>
      </c>
      <c r="E41" s="93">
        <f t="shared" si="5"/>
        <v>64700005</v>
      </c>
      <c r="F41" s="93">
        <f t="shared" si="5"/>
        <v>397088896</v>
      </c>
      <c r="G41" s="93">
        <f t="shared" si="5"/>
        <v>2251800932</v>
      </c>
      <c r="H41" s="93">
        <f t="shared" si="5"/>
        <v>175408291</v>
      </c>
      <c r="I41" s="93">
        <f t="shared" si="5"/>
        <v>78562069</v>
      </c>
      <c r="J41" s="93">
        <f t="shared" si="5"/>
        <v>15</v>
      </c>
      <c r="K41" s="93">
        <f t="shared" si="5"/>
        <v>0</v>
      </c>
      <c r="L41" s="93">
        <f t="shared" si="5"/>
        <v>1958775</v>
      </c>
      <c r="M41" s="93">
        <f t="shared" si="5"/>
        <v>418683414</v>
      </c>
      <c r="N41" s="93">
        <f t="shared" si="5"/>
        <v>0</v>
      </c>
      <c r="O41" s="93">
        <f t="shared" si="5"/>
        <v>35109500</v>
      </c>
      <c r="P41" s="93">
        <f t="shared" si="5"/>
        <v>163641530</v>
      </c>
      <c r="Q41" s="93">
        <f t="shared" si="5"/>
        <v>0</v>
      </c>
      <c r="R41" s="93">
        <f t="shared" si="5"/>
        <v>9370384</v>
      </c>
      <c r="S41" s="93">
        <f t="shared" si="5"/>
        <v>21663394</v>
      </c>
      <c r="T41" s="93">
        <f t="shared" si="5"/>
        <v>16510050</v>
      </c>
      <c r="U41" s="93">
        <f t="shared" si="5"/>
        <v>801725365</v>
      </c>
      <c r="V41" s="93">
        <f t="shared" si="5"/>
        <v>56035273</v>
      </c>
      <c r="W41" s="93">
        <f t="shared" si="5"/>
        <v>3000000</v>
      </c>
      <c r="X41" s="93">
        <f t="shared" si="5"/>
        <v>0</v>
      </c>
      <c r="Y41" s="94">
        <f t="shared" si="5"/>
        <v>6024914622</v>
      </c>
      <c r="Z41" s="92">
        <f t="shared" si="5"/>
        <v>4840489559</v>
      </c>
      <c r="AA41" s="93">
        <f t="shared" si="5"/>
        <v>39</v>
      </c>
      <c r="AB41" s="93">
        <f t="shared" si="5"/>
        <v>1129481252</v>
      </c>
      <c r="AC41" s="95">
        <f t="shared" si="5"/>
        <v>5969970850</v>
      </c>
    </row>
    <row r="42" spans="1:29" ht="13.5">
      <c r="A42" s="51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3.5">
      <c r="A43" s="52"/>
      <c r="B43" s="127" t="s">
        <v>49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2.75">
      <c r="A44" s="5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2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.75">
      <c r="A46" s="5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2.75">
      <c r="A47" s="5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2.75">
      <c r="A48" s="5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2.75">
      <c r="A49" s="5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2.75">
      <c r="A50" s="5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2.75">
      <c r="A51" s="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2.75">
      <c r="A52" s="5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2.75">
      <c r="A53" s="5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2.75">
      <c r="A54" s="5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2.75">
      <c r="A55" s="5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2.75">
      <c r="A56" s="5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2.75">
      <c r="A57" s="5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</row>
    <row r="58" spans="1:29" ht="12.75">
      <c r="A58" s="51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</row>
    <row r="59" spans="1:29" ht="12.75">
      <c r="A59" s="5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ht="12.75">
      <c r="A60" s="51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12.75">
      <c r="A61" s="5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12.75">
      <c r="A62" s="5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12.75">
      <c r="A63" s="5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12.75">
      <c r="A64" s="51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12.75">
      <c r="A65" s="51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12.75">
      <c r="A66" s="5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12.75">
      <c r="A67" s="51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12.75">
      <c r="A68" s="5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12.75">
      <c r="A69" s="5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12.75">
      <c r="A70" s="51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12.75">
      <c r="A71" s="51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12.75">
      <c r="A72" s="51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2.75">
      <c r="A73" s="5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2.75">
      <c r="A74" s="51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12.75">
      <c r="A75" s="51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12.75">
      <c r="A76" s="51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12.75">
      <c r="A77" s="51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12.75">
      <c r="A78" s="51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12.75">
      <c r="A79" s="5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12.75">
      <c r="A80" s="51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12.75">
      <c r="A81" s="51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2.75">
      <c r="A82" s="5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2.75">
      <c r="A83" s="51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2:29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</row>
    <row r="85" spans="2:29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</row>
    <row r="86" spans="2:29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</row>
    <row r="87" spans="2:29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</row>
    <row r="88" spans="2:29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</row>
    <row r="89" spans="2:29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</row>
    <row r="90" spans="2:29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</row>
    <row r="91" spans="2:29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</row>
    <row r="92" spans="2:29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</row>
    <row r="93" spans="2:29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</row>
    <row r="94" spans="2:29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</row>
    <row r="95" spans="2:29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</row>
    <row r="96" spans="2:29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</row>
    <row r="97" spans="2:29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</row>
    <row r="98" spans="2:29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</row>
    <row r="99" spans="2:29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</row>
    <row r="100" spans="2:29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</row>
    <row r="101" spans="2:29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</row>
    <row r="102" spans="2:29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</row>
    <row r="103" spans="2:29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</row>
    <row r="104" spans="2:29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2:29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</row>
    <row r="106" spans="2:29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</row>
    <row r="107" spans="2:29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</row>
    <row r="108" spans="2:29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</row>
    <row r="109" spans="2:29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</row>
    <row r="110" spans="2:29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</row>
    <row r="111" spans="2:29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</row>
    <row r="112" spans="2:29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</row>
    <row r="113" spans="2:29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</row>
    <row r="114" spans="2:29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</row>
    <row r="115" spans="2:29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</row>
    <row r="116" spans="2:29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</row>
    <row r="117" spans="2:29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</row>
    <row r="118" spans="2:29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</row>
    <row r="119" spans="2:29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</row>
    <row r="120" spans="2:29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</row>
    <row r="121" spans="2:29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</row>
    <row r="122" spans="2:29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</row>
    <row r="123" spans="2:29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</row>
    <row r="124" spans="2:29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</row>
    <row r="125" spans="2:29" ht="12.7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</row>
    <row r="126" spans="2:29" ht="12.7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</row>
    <row r="127" spans="2:29" ht="12.7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</row>
    <row r="128" spans="2:29" ht="12.7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</row>
    <row r="129" spans="2:29" ht="12.7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</row>
    <row r="130" spans="2:29" ht="12.7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</row>
    <row r="131" spans="2:29" ht="12.7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</row>
    <row r="132" spans="2:29" ht="12.7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</row>
    <row r="133" spans="2:29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</row>
    <row r="134" spans="2:29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</row>
    <row r="135" spans="2:29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</row>
    <row r="136" spans="2:29" ht="12.75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</row>
    <row r="137" spans="2:29" ht="12.75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</row>
    <row r="138" spans="2:29" ht="12.75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</row>
    <row r="139" spans="2:29" ht="12.75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</row>
    <row r="140" spans="2:29" ht="12.75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</row>
    <row r="141" spans="2:29" ht="12.75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</row>
    <row r="142" spans="2:29" ht="12.75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</row>
    <row r="143" spans="2:29" ht="12.75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</row>
    <row r="144" spans="2:29" ht="12.75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</row>
    <row r="145" spans="2:29" ht="12.75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</row>
    <row r="146" spans="2:29" ht="12.75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</row>
    <row r="147" spans="2:29" ht="12.75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</row>
    <row r="148" spans="2:29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2:29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</row>
    <row r="150" spans="2:29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</row>
    <row r="151" spans="2:29" ht="12.75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</row>
    <row r="152" spans="2:29" ht="12.75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</row>
    <row r="153" spans="2:29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</row>
    <row r="154" spans="2:29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</row>
    <row r="155" spans="2:29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</row>
    <row r="156" spans="2:29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</row>
    <row r="157" spans="2:29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</row>
    <row r="158" spans="2:29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</row>
    <row r="159" spans="2:29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</row>
    <row r="160" spans="2:29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</row>
    <row r="161" spans="2:29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</row>
    <row r="162" spans="2:29" ht="12.75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</row>
    <row r="163" spans="2:29" ht="12.7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</row>
    <row r="164" spans="2:29" ht="12.75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</row>
    <row r="165" spans="2:29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</row>
    <row r="166" spans="2:29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</row>
    <row r="167" spans="2:29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</row>
    <row r="168" spans="2:29" ht="12.75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</row>
    <row r="169" spans="2:29" ht="12.75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</row>
    <row r="170" spans="2:29" ht="12.75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</row>
    <row r="171" spans="2:29" ht="12.75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</row>
    <row r="172" spans="2:29" ht="12.75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</row>
    <row r="173" spans="2:29" ht="12.75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</row>
    <row r="174" spans="2:29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</row>
    <row r="175" spans="2:29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</row>
    <row r="176" spans="2:29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</row>
    <row r="177" spans="2:29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</row>
    <row r="178" spans="2:29" ht="12.75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</row>
    <row r="179" spans="2:29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</row>
    <row r="180" spans="2:29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</row>
    <row r="181" spans="2:29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</row>
    <row r="182" spans="2:29" ht="12.75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</row>
    <row r="183" spans="2:29" ht="12.75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</row>
    <row r="184" spans="2:29" ht="12.75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</row>
    <row r="185" spans="2:29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</row>
    <row r="186" spans="2:29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</row>
    <row r="187" spans="2:29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</row>
    <row r="188" spans="2:29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</row>
    <row r="189" spans="2:29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</row>
    <row r="190" spans="2:29" ht="12.75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</row>
    <row r="191" spans="2:29" ht="12.75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</row>
    <row r="192" spans="2:29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2:29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</row>
    <row r="194" spans="2:29" ht="12.75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</row>
    <row r="195" spans="2:29" ht="12.75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</row>
    <row r="196" spans="2:29" ht="12.75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</row>
    <row r="197" spans="2:29" ht="12.75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</row>
    <row r="198" spans="2:29" ht="12.75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</row>
    <row r="199" spans="2:29" ht="12.75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</row>
    <row r="200" spans="2:29" ht="12.75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</row>
    <row r="201" spans="2:29" ht="12.75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</row>
    <row r="202" spans="2:29" ht="12.75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</row>
    <row r="203" spans="2:29" ht="12.75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</row>
    <row r="204" spans="2:29" ht="12.75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</row>
    <row r="205" spans="2:29" ht="12.75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</row>
    <row r="206" spans="2:29" ht="12.75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</row>
    <row r="207" spans="2:29" ht="12.75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</row>
    <row r="208" spans="2:29" ht="12.75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</row>
    <row r="209" spans="2:29" ht="12.75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</row>
    <row r="210" spans="2:29" ht="12.75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</row>
    <row r="211" spans="2:29" ht="12.75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2:29" ht="12.75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</row>
    <row r="213" spans="2:29" ht="12.75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</row>
    <row r="214" spans="2:29" ht="12.75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</row>
    <row r="215" spans="2:29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</row>
    <row r="216" spans="2:29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</row>
    <row r="217" spans="2:29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</row>
    <row r="218" spans="2:29" ht="12.75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</row>
    <row r="219" spans="2:29" ht="12.75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</row>
    <row r="220" spans="2:29" ht="12.75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</row>
    <row r="221" spans="2:29" ht="12.75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</row>
    <row r="222" spans="2:29" ht="12.75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</row>
    <row r="223" spans="2:29" ht="12.75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</row>
    <row r="224" spans="2:29" ht="12.75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</row>
    <row r="225" spans="2:29" ht="12.75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</row>
    <row r="226" spans="2:29" ht="12.75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</row>
    <row r="227" spans="2:29" ht="12.75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</row>
    <row r="228" spans="2:29" ht="12.7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</row>
    <row r="229" spans="2:29" ht="12.75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</row>
    <row r="230" spans="2:29" ht="12.7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</row>
    <row r="231" spans="2:29" ht="12.7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</row>
    <row r="232" spans="2:29" ht="12.75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</row>
    <row r="233" spans="2:29" ht="12.75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</row>
    <row r="234" spans="2:29" ht="12.75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</row>
    <row r="235" spans="2:29" ht="12.75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</row>
    <row r="236" spans="2:29" ht="12.75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2:29" ht="12.75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</row>
    <row r="238" spans="2:29" ht="12.75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</row>
    <row r="239" spans="2:29" ht="12.75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</row>
    <row r="240" spans="2:29" ht="12.75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</row>
    <row r="241" spans="2:29" ht="12.75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</row>
    <row r="242" spans="2:29" ht="12.75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</row>
    <row r="243" spans="2:29" ht="12.75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</row>
    <row r="244" spans="2:29" ht="12.75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</row>
    <row r="245" spans="2:29" ht="12.75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</row>
    <row r="246" spans="2:29" ht="12.7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</row>
    <row r="247" spans="2:29" ht="12.7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</row>
    <row r="248" spans="2:29" ht="12.75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</row>
    <row r="249" spans="2:29" ht="12.75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</row>
    <row r="250" spans="2:29" ht="12.75"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</row>
    <row r="251" spans="2:29" ht="12.75"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</row>
    <row r="252" spans="2:29" ht="12.75"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</row>
    <row r="253" spans="2:29" ht="12.75"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</row>
    <row r="254" spans="2:29" ht="12.75"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</row>
    <row r="255" spans="2:29" ht="12.75"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</row>
    <row r="256" spans="2:29" ht="12.75"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</row>
    <row r="257" spans="2:29" ht="12.75"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</row>
    <row r="258" spans="2:29" ht="12.75"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</row>
    <row r="259" spans="2:29" ht="12.75"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</row>
    <row r="260" spans="2:29" ht="12.75"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</row>
    <row r="261" spans="2:29" ht="12.75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</row>
    <row r="262" spans="2:29" ht="12.75"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</row>
    <row r="263" spans="2:29" ht="12.75"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</row>
    <row r="264" spans="2:29" ht="12.75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</row>
    <row r="265" spans="2:29" ht="12.75"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2:29" ht="12.75"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</row>
    <row r="267" spans="2:29" ht="12.75"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</row>
    <row r="268" spans="2:29" ht="12.75"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</row>
    <row r="269" spans="2:29" ht="12.75"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</row>
    <row r="270" spans="2:29" ht="12.75"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</row>
    <row r="271" spans="2:29" ht="12.75"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</row>
    <row r="272" spans="2:29" ht="12.7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</row>
    <row r="273" spans="2:29" ht="12.7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</row>
    <row r="274" spans="2:29" ht="12.7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</row>
    <row r="275" spans="2:29" ht="12.75"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</row>
    <row r="276" spans="2:29" ht="12.75"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</row>
    <row r="277" spans="2:29" ht="12.75"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</row>
    <row r="278" spans="2:29" ht="12.7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</row>
    <row r="279" spans="2:29" ht="12.75"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</row>
    <row r="280" spans="2:29" ht="12.75"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2:29" ht="12.75"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</row>
    <row r="282" spans="2:29" ht="12.75"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</row>
    <row r="283" spans="2:29" ht="12.75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</row>
    <row r="284" spans="2:29" ht="12.75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</row>
    <row r="285" spans="2:29" ht="12.75"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</row>
    <row r="286" spans="2:29" ht="12.75"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</row>
    <row r="287" spans="2:29" ht="12.75"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</row>
    <row r="288" spans="2:29" ht="12.75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</row>
    <row r="289" spans="2:29" ht="12.75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</row>
    <row r="290" spans="2:29" ht="12.75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</row>
    <row r="291" spans="2:29" ht="12.75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</row>
    <row r="292" spans="2:29" ht="12.75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</row>
    <row r="293" spans="2:29" ht="12.75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</row>
    <row r="294" spans="2:29" ht="12.75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</row>
    <row r="295" spans="2:29" ht="12.75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</row>
    <row r="296" spans="2:29" ht="12.75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</row>
    <row r="297" spans="2:29" ht="12.75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</row>
    <row r="298" spans="2:29" ht="12.75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</row>
    <row r="299" spans="2:29" ht="12.75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</row>
    <row r="300" spans="2:29" ht="12.75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</row>
  </sheetData>
  <sheetProtection/>
  <mergeCells count="5">
    <mergeCell ref="B2:AC2"/>
    <mergeCell ref="D4:Y4"/>
    <mergeCell ref="Z4:AC4"/>
    <mergeCell ref="B43:T43"/>
    <mergeCell ref="B3:AC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2020-11-01T19:47:43Z</dcterms:created>
  <dcterms:modified xsi:type="dcterms:W3CDTF">2020-11-01T20:11:00Z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